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外国语言文学调剂总评成绩" sheetId="1" r:id="rId1"/>
    <sheet name="汉语国际教育调剂总评成绩表" sheetId="2" r:id="rId2"/>
  </sheets>
  <externalReferences>
    <externalReference r:id="rId5"/>
  </externalReferences>
  <definedNames>
    <definedName name="_Fill" hidden="1">'[1]eqpmad2'!#REF!</definedName>
    <definedName name="HWSheet">1</definedName>
    <definedName name="Module.Prix_SMC">[0]!Module.Prix_SMC</definedName>
    <definedName name="Prix_SMC">[0]!Prix_SMC</definedName>
    <definedName name="t_kjlw">#REF!</definedName>
    <definedName name="_xlnm.Print_Area" localSheetId="1">'汉语国际教育调剂总评成绩表'!$A$1:$N$25</definedName>
  </definedNames>
  <calcPr fullCalcOnLoad="1"/>
</workbook>
</file>

<file path=xl/sharedStrings.xml><?xml version="1.0" encoding="utf-8"?>
<sst xmlns="http://schemas.openxmlformats.org/spreadsheetml/2006/main" count="125" uniqueCount="105">
  <si>
    <t>2022年湖北师范大学外国语学院外国语言文学专业研究生招生考试总评成绩登记表（调剂考生）</t>
  </si>
  <si>
    <t>序号</t>
  </si>
  <si>
    <t>姓名</t>
  </si>
  <si>
    <t>考生编号</t>
  </si>
  <si>
    <t>初试成绩</t>
  </si>
  <si>
    <t>复试成绩</t>
  </si>
  <si>
    <t>总成绩</t>
  </si>
  <si>
    <t>排名</t>
  </si>
  <si>
    <t>备注</t>
  </si>
  <si>
    <t>原始分数</t>
  </si>
  <si>
    <t>权重分数（60%）</t>
  </si>
  <si>
    <t>面试成绩</t>
  </si>
  <si>
    <t>专业课笔试</t>
  </si>
  <si>
    <t>外国语听说能力测试</t>
  </si>
  <si>
    <t>权重40%</t>
  </si>
  <si>
    <t>权重30%</t>
  </si>
  <si>
    <t>总分</t>
  </si>
  <si>
    <t>权重分数（40%）</t>
  </si>
  <si>
    <t>熊瑶</t>
  </si>
  <si>
    <t>100282361000011</t>
  </si>
  <si>
    <t>魏梓萌</t>
  </si>
  <si>
    <t>105112110615212</t>
  </si>
  <si>
    <t>向吉爽</t>
  </si>
  <si>
    <t>105742000013690</t>
  </si>
  <si>
    <t>王紫蔚</t>
  </si>
  <si>
    <t>118462001003685</t>
  </si>
  <si>
    <t>王丹丹</t>
  </si>
  <si>
    <t>101182050102662</t>
  </si>
  <si>
    <t>徐傲龙</t>
  </si>
  <si>
    <t>100702223102001</t>
  </si>
  <si>
    <t>吴凡</t>
  </si>
  <si>
    <t>102002210612237</t>
  </si>
  <si>
    <t>肖玲</t>
  </si>
  <si>
    <t>105112110615432</t>
  </si>
  <si>
    <t>向茹</t>
  </si>
  <si>
    <t>107102411712278</t>
  </si>
  <si>
    <t>梅汉清</t>
  </si>
  <si>
    <t>100682050201061</t>
  </si>
  <si>
    <t>邱瑞洁</t>
  </si>
  <si>
    <t>104972400348682</t>
  </si>
  <si>
    <t>王晓倩</t>
  </si>
  <si>
    <t>100702225119942</t>
  </si>
  <si>
    <t>杨雁琴</t>
  </si>
  <si>
    <t>106352310020809</t>
  </si>
  <si>
    <t>冯虎薇</t>
  </si>
  <si>
    <t>105202666619803</t>
  </si>
  <si>
    <t>邹芬</t>
  </si>
  <si>
    <t>106502010140164</t>
  </si>
  <si>
    <t>周宇</t>
  </si>
  <si>
    <t>106352310020680</t>
  </si>
  <si>
    <t>刘新玉</t>
  </si>
  <si>
    <t>105112110615528</t>
  </si>
  <si>
    <t>金彧腾</t>
  </si>
  <si>
    <t>100322050201117</t>
  </si>
  <si>
    <t>潘维</t>
  </si>
  <si>
    <t>104972200335982</t>
  </si>
  <si>
    <t>杨牧歌</t>
  </si>
  <si>
    <t>106112004050209</t>
  </si>
  <si>
    <t>2022年湖北师范大学外国语学院汉语国际教育专业硕士研究生招生考试总评成绩登记表（调剂考生）</t>
  </si>
  <si>
    <r>
      <t>权重分数（</t>
    </r>
    <r>
      <rPr>
        <sz val="10"/>
        <rFont val="Times New Roman"/>
        <family val="1"/>
      </rPr>
      <t>60%</t>
    </r>
    <r>
      <rPr>
        <sz val="10"/>
        <rFont val="宋体"/>
        <family val="0"/>
      </rPr>
      <t>）</t>
    </r>
  </si>
  <si>
    <r>
      <t>权重</t>
    </r>
    <r>
      <rPr>
        <sz val="10"/>
        <rFont val="Times New Roman"/>
        <family val="1"/>
      </rPr>
      <t>60%</t>
    </r>
  </si>
  <si>
    <r>
      <t>权重4</t>
    </r>
    <r>
      <rPr>
        <sz val="10"/>
        <rFont val="Times New Roman"/>
        <family val="1"/>
      </rPr>
      <t>0%</t>
    </r>
  </si>
  <si>
    <r>
      <t>权重分数（</t>
    </r>
    <r>
      <rPr>
        <sz val="10"/>
        <rFont val="Times New Roman"/>
        <family val="1"/>
      </rPr>
      <t>40%</t>
    </r>
    <r>
      <rPr>
        <sz val="10"/>
        <rFont val="宋体"/>
        <family val="0"/>
      </rPr>
      <t>）</t>
    </r>
  </si>
  <si>
    <t>谭旗</t>
  </si>
  <si>
    <t>104872000100918</t>
  </si>
  <si>
    <t>陈静</t>
  </si>
  <si>
    <t>104592410860108</t>
  </si>
  <si>
    <t>刘雨涵</t>
  </si>
  <si>
    <t>106352117000252</t>
  </si>
  <si>
    <t>赵琪</t>
  </si>
  <si>
    <t>105422431509322</t>
  </si>
  <si>
    <t>王怡君</t>
  </si>
  <si>
    <t>100022113120300</t>
  </si>
  <si>
    <t>颜群</t>
  </si>
  <si>
    <t>102712210005906</t>
  </si>
  <si>
    <t>张鑫铧</t>
  </si>
  <si>
    <t>116462210015495</t>
  </si>
  <si>
    <t>王仕莹</t>
  </si>
  <si>
    <t>105422431509345</t>
  </si>
  <si>
    <t>罗馨</t>
  </si>
  <si>
    <t>105322432006258</t>
  </si>
  <si>
    <t>孙盼盼</t>
  </si>
  <si>
    <t>105112107611213</t>
  </si>
  <si>
    <t>洪蕴</t>
  </si>
  <si>
    <t>102842210809493</t>
  </si>
  <si>
    <t>李斌翔</t>
  </si>
  <si>
    <t>104032045300318</t>
  </si>
  <si>
    <t>杨梦茹</t>
  </si>
  <si>
    <t>105742000010982</t>
  </si>
  <si>
    <t>曹聪颖</t>
  </si>
  <si>
    <t>100322045300498</t>
  </si>
  <si>
    <t>杜广玉</t>
  </si>
  <si>
    <t>105112108612170</t>
  </si>
  <si>
    <t>陈晓凤</t>
  </si>
  <si>
    <t>105592210004074</t>
  </si>
  <si>
    <t>黄茜</t>
  </si>
  <si>
    <t>105242000002254</t>
  </si>
  <si>
    <t>王雅然</t>
  </si>
  <si>
    <t>106192045301027</t>
  </si>
  <si>
    <t>郭苑荟</t>
  </si>
  <si>
    <t>110782123414270</t>
  </si>
  <si>
    <t>蔡义军</t>
  </si>
  <si>
    <t>105242000002253</t>
  </si>
  <si>
    <t>杨佩佩</t>
  </si>
  <si>
    <t>106352117000047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</si>
</sst>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0.00_);_(&quot;$&quot;* \(#,##0.00\);_(&quot;$&quot;* &quot;-&quot;??_);_(@_)"/>
    <numFmt numFmtId="178" formatCode="&quot;$&quot;\ #,##0.00_-;[Red]&quot;$&quot;\ #,##0.00\-"/>
    <numFmt numFmtId="179" formatCode="_-&quot;$&quot;\ * #,##0.00_-;_-&quot;$&quot;\ * #,##0.00\-;_-&quot;$&quot;\ * &quot;-&quot;??_-;_-@_-"/>
    <numFmt numFmtId="180" formatCode="_-* #,##0_-;\-* #,##0_-;_-* &quot;-&quot;_-;_-@_-"/>
    <numFmt numFmtId="181" formatCode="#,##0;\(#,##0\)"/>
    <numFmt numFmtId="182" formatCode="_-* #,##0.00_-;\-* #,##0.00_-;_-* &quot;-&quot;??_-;_-@_-"/>
    <numFmt numFmtId="183" formatCode="_-&quot;$&quot;\ * #,##0_-;_-&quot;$&quot;\ * #,##0\-;_-&quot;$&quot;\ * &quot;-&quot;_-;_-@_-"/>
    <numFmt numFmtId="184" formatCode="\$#,##0.00;\(\$#,##0.00\)"/>
    <numFmt numFmtId="185" formatCode="\$#,##0;\(\$#,##0\)"/>
    <numFmt numFmtId="186" formatCode="&quot;$&quot;\ #,##0_-;[Red]&quot;$&quot;\ #,##0\-"/>
    <numFmt numFmtId="187" formatCode="#,##0.0_);\(#,##0.0\)"/>
    <numFmt numFmtId="188" formatCode="&quot;$&quot;#,##0_);[Red]\(&quot;$&quot;#,##0\)"/>
    <numFmt numFmtId="189" formatCode="&quot;$&quot;#,##0.00_);[Red]\(&quot;$&quot;#,##0.00\)"/>
    <numFmt numFmtId="190" formatCode="#\ ??/??"/>
    <numFmt numFmtId="191" formatCode="_(&quot;$&quot;* #,##0_);_(&quot;$&quot;* \(#,##0\);_(&quot;$&quot;* &quot;-&quot;_);_(@_)"/>
    <numFmt numFmtId="192" formatCode="0_);[Red]\(0\)"/>
    <numFmt numFmtId="193" formatCode="0.00;[Red]0.00"/>
    <numFmt numFmtId="194" formatCode="0.00_ "/>
  </numFmts>
  <fonts count="58">
    <font>
      <sz val="12"/>
      <name val="宋体"/>
      <family val="0"/>
    </font>
    <font>
      <sz val="11"/>
      <name val="宋体"/>
      <family val="0"/>
    </font>
    <font>
      <b/>
      <sz val="16"/>
      <name val="宋体"/>
      <family val="0"/>
    </font>
    <font>
      <sz val="10"/>
      <name val="宋体"/>
      <family val="0"/>
    </font>
    <font>
      <sz val="10"/>
      <name val="Times New Roman"/>
      <family val="1"/>
    </font>
    <font>
      <sz val="11"/>
      <name val="Times New Roman"/>
      <family val="1"/>
    </font>
    <font>
      <sz val="9"/>
      <name val="宋体"/>
      <family val="0"/>
    </font>
    <font>
      <sz val="12"/>
      <name val="Times New Roman"/>
      <family val="1"/>
    </font>
    <font>
      <sz val="16"/>
      <name val="宋体"/>
      <family val="0"/>
    </font>
    <font>
      <sz val="12"/>
      <color indexed="8"/>
      <name val="宋体"/>
      <family val="0"/>
    </font>
    <font>
      <sz val="12"/>
      <color indexed="8"/>
      <name val="Times New Roman"/>
      <family val="1"/>
    </font>
    <font>
      <b/>
      <sz val="12"/>
      <name val="Times New Roman"/>
      <family val="1"/>
    </font>
    <font>
      <i/>
      <sz val="11"/>
      <color indexed="23"/>
      <name val="宋体"/>
      <family val="0"/>
    </font>
    <font>
      <sz val="8"/>
      <name val="Times New Roman"/>
      <family val="1"/>
    </font>
    <font>
      <b/>
      <sz val="11"/>
      <color indexed="52"/>
      <name val="宋体"/>
      <family val="0"/>
    </font>
    <font>
      <sz val="11"/>
      <color indexed="9"/>
      <name val="宋体"/>
      <family val="0"/>
    </font>
    <font>
      <sz val="10"/>
      <name val="Arial"/>
      <family val="2"/>
    </font>
    <font>
      <sz val="11"/>
      <color indexed="8"/>
      <name val="宋体"/>
      <family val="0"/>
    </font>
    <font>
      <sz val="11"/>
      <color indexed="17"/>
      <name val="宋体"/>
      <family val="0"/>
    </font>
    <font>
      <sz val="11"/>
      <color indexed="52"/>
      <name val="宋体"/>
      <family val="0"/>
    </font>
    <font>
      <b/>
      <sz val="11"/>
      <color indexed="63"/>
      <name val="宋体"/>
      <family val="0"/>
    </font>
    <font>
      <sz val="11"/>
      <color indexed="62"/>
      <name val="宋体"/>
      <family val="0"/>
    </font>
    <font>
      <sz val="12"/>
      <color indexed="9"/>
      <name val="宋体"/>
      <family val="0"/>
    </font>
    <font>
      <sz val="10"/>
      <name val="Geneva"/>
      <family val="2"/>
    </font>
    <font>
      <b/>
      <sz val="13"/>
      <color indexed="56"/>
      <name val="宋体"/>
      <family val="0"/>
    </font>
    <font>
      <sz val="11"/>
      <color indexed="20"/>
      <name val="宋体"/>
      <family val="0"/>
    </font>
    <font>
      <u val="single"/>
      <sz val="10"/>
      <color indexed="12"/>
      <name val="宋体"/>
      <family val="0"/>
    </font>
    <font>
      <sz val="10"/>
      <name val="Helv"/>
      <family val="2"/>
    </font>
    <font>
      <sz val="11"/>
      <color indexed="10"/>
      <name val="宋体"/>
      <family val="0"/>
    </font>
    <font>
      <u val="single"/>
      <sz val="10"/>
      <color indexed="14"/>
      <name val="宋体"/>
      <family val="0"/>
    </font>
    <font>
      <sz val="11"/>
      <color indexed="60"/>
      <name val="宋体"/>
      <family val="0"/>
    </font>
    <font>
      <b/>
      <sz val="11"/>
      <color indexed="9"/>
      <name val="宋体"/>
      <family val="0"/>
    </font>
    <font>
      <b/>
      <sz val="11"/>
      <color indexed="56"/>
      <name val="宋体"/>
      <family val="0"/>
    </font>
    <font>
      <b/>
      <sz val="12"/>
      <name val="Arial"/>
      <family val="2"/>
    </font>
    <font>
      <b/>
      <sz val="10"/>
      <name val="MS Sans Serif"/>
      <family val="2"/>
    </font>
    <font>
      <b/>
      <sz val="18"/>
      <color indexed="56"/>
      <name val="宋体"/>
      <family val="0"/>
    </font>
    <font>
      <b/>
      <sz val="15"/>
      <color indexed="56"/>
      <name val="宋体"/>
      <family val="0"/>
    </font>
    <font>
      <b/>
      <sz val="11"/>
      <color indexed="8"/>
      <name val="宋体"/>
      <family val="0"/>
    </font>
    <font>
      <sz val="12"/>
      <color indexed="16"/>
      <name val="宋体"/>
      <family val="0"/>
    </font>
    <font>
      <b/>
      <sz val="18"/>
      <color indexed="62"/>
      <name val="宋体"/>
      <family val="0"/>
    </font>
    <font>
      <b/>
      <sz val="9"/>
      <name val="Arial"/>
      <family val="2"/>
    </font>
    <font>
      <sz val="10"/>
      <name val="MS Sans Serif"/>
      <family val="2"/>
    </font>
    <font>
      <sz val="11"/>
      <color indexed="20"/>
      <name val="Tahoma"/>
      <family val="2"/>
    </font>
    <font>
      <b/>
      <sz val="12"/>
      <color indexed="8"/>
      <name val="宋体"/>
      <family val="0"/>
    </font>
    <font>
      <sz val="8"/>
      <name val="Arial"/>
      <family val="2"/>
    </font>
    <font>
      <sz val="12"/>
      <name val="Helv"/>
      <family val="2"/>
    </font>
    <font>
      <sz val="12"/>
      <color indexed="9"/>
      <name val="Helv"/>
      <family val="2"/>
    </font>
    <font>
      <sz val="7"/>
      <name val="Small Fonts"/>
      <family val="2"/>
    </font>
    <font>
      <b/>
      <sz val="10"/>
      <name val="Tms Rmn"/>
      <family val="1"/>
    </font>
    <font>
      <sz val="10"/>
      <color indexed="8"/>
      <name val="MS Sans Serif"/>
      <family val="2"/>
    </font>
    <font>
      <b/>
      <sz val="14"/>
      <name val="楷体"/>
      <family val="3"/>
    </font>
    <font>
      <sz val="10"/>
      <name val="楷体"/>
      <family val="3"/>
    </font>
    <font>
      <b/>
      <sz val="10"/>
      <name val="Arial"/>
      <family val="2"/>
    </font>
    <font>
      <sz val="11"/>
      <color indexed="17"/>
      <name val="Tahoma"/>
      <family val="2"/>
    </font>
    <font>
      <sz val="12"/>
      <color indexed="17"/>
      <name val="宋体"/>
      <family val="0"/>
    </font>
    <font>
      <sz val="11"/>
      <name val="Calibri"/>
      <family val="0"/>
    </font>
    <font>
      <sz val="12"/>
      <color theme="1"/>
      <name val="宋体"/>
      <family val="0"/>
    </font>
    <font>
      <sz val="12"/>
      <color theme="1"/>
      <name val="Times New Roman"/>
      <family val="1"/>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54"/>
        <bgColor indexed="64"/>
      </patternFill>
    </fill>
    <fill>
      <patternFill patternType="solid">
        <fgColor indexed="25"/>
        <bgColor indexed="64"/>
      </patternFill>
    </fill>
    <fill>
      <patternFill patternType="solid">
        <fgColor indexed="52"/>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6"/>
        <bgColor indexed="64"/>
      </patternFill>
    </fill>
    <fill>
      <patternFill patternType="lightUp">
        <fgColor indexed="9"/>
        <bgColor indexed="55"/>
      </patternFill>
    </fill>
    <fill>
      <patternFill patternType="lightUp">
        <fgColor indexed="9"/>
        <bgColor indexed="29"/>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1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13" fillId="0" borderId="0">
      <alignment horizontal="center" wrapText="1"/>
      <protection locked="0"/>
    </xf>
    <xf numFmtId="41" fontId="0" fillId="0" borderId="0" applyFont="0" applyFill="0" applyBorder="0" applyAlignment="0" applyProtection="0"/>
    <xf numFmtId="0" fontId="9" fillId="4" borderId="0" applyNumberFormat="0" applyBorder="0" applyAlignment="0" applyProtection="0"/>
    <xf numFmtId="0" fontId="17"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0" borderId="0" applyNumberFormat="0" applyFill="0" applyBorder="0" applyAlignment="0" applyProtection="0"/>
    <xf numFmtId="176" fontId="16" fillId="0" borderId="2" applyFill="0" applyProtection="0">
      <alignment horizontal="right"/>
    </xf>
    <xf numFmtId="0" fontId="22" fillId="6" borderId="0" applyNumberFormat="0" applyBorder="0" applyAlignment="0" applyProtection="0"/>
    <xf numFmtId="0" fontId="15" fillId="4"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3" applyNumberFormat="0" applyFont="0" applyAlignment="0" applyProtection="0"/>
    <xf numFmtId="0" fontId="7" fillId="0" borderId="0">
      <alignment/>
      <protection/>
    </xf>
    <xf numFmtId="0" fontId="7" fillId="0" borderId="0">
      <alignment/>
      <protection/>
    </xf>
    <xf numFmtId="0" fontId="15" fillId="3" borderId="0" applyNumberFormat="0" applyBorder="0" applyAlignment="0" applyProtection="0"/>
    <xf numFmtId="0" fontId="32" fillId="0" borderId="0" applyNumberFormat="0" applyFill="0" applyBorder="0" applyAlignment="0" applyProtection="0"/>
    <xf numFmtId="0" fontId="28" fillId="0" borderId="0" applyNumberFormat="0" applyFill="0" applyBorder="0" applyAlignment="0" applyProtection="0"/>
    <xf numFmtId="0" fontId="27" fillId="0" borderId="0">
      <alignment/>
      <protection/>
    </xf>
    <xf numFmtId="0" fontId="35" fillId="0" borderId="0" applyNumberFormat="0" applyFill="0" applyBorder="0" applyAlignment="0" applyProtection="0"/>
    <xf numFmtId="0" fontId="27" fillId="0" borderId="0">
      <alignment/>
      <protection/>
    </xf>
    <xf numFmtId="0" fontId="12" fillId="0" borderId="0" applyNumberFormat="0" applyFill="0" applyBorder="0" applyAlignment="0" applyProtection="0"/>
    <xf numFmtId="0" fontId="27" fillId="0" borderId="0">
      <alignment/>
      <protection locked="0"/>
    </xf>
    <xf numFmtId="0" fontId="36" fillId="0" borderId="4" applyNumberFormat="0" applyFill="0" applyAlignment="0" applyProtection="0"/>
    <xf numFmtId="0" fontId="24" fillId="0" borderId="5" applyNumberFormat="0" applyFill="0" applyAlignment="0" applyProtection="0"/>
    <xf numFmtId="0" fontId="7" fillId="0" borderId="0">
      <alignment/>
      <protection/>
    </xf>
    <xf numFmtId="0" fontId="15" fillId="8" borderId="0" applyNumberFormat="0" applyBorder="0" applyAlignment="0" applyProtection="0"/>
    <xf numFmtId="0" fontId="32" fillId="0" borderId="6" applyNumberFormat="0" applyFill="0" applyAlignment="0" applyProtection="0"/>
    <xf numFmtId="0" fontId="15" fillId="9" borderId="0" applyNumberFormat="0" applyBorder="0" applyAlignment="0" applyProtection="0"/>
    <xf numFmtId="0" fontId="20" fillId="4" borderId="7" applyNumberFormat="0" applyAlignment="0" applyProtection="0"/>
    <xf numFmtId="0" fontId="14" fillId="4" borderId="1" applyNumberFormat="0" applyAlignment="0" applyProtection="0"/>
    <xf numFmtId="0" fontId="31" fillId="6" borderId="8" applyNumberFormat="0" applyAlignment="0" applyProtection="0"/>
    <xf numFmtId="0" fontId="17" fillId="10" borderId="0" applyNumberFormat="0" applyBorder="0" applyAlignment="0" applyProtection="0"/>
    <xf numFmtId="0" fontId="15" fillId="11" borderId="0" applyNumberFormat="0" applyBorder="0" applyAlignment="0" applyProtection="0"/>
    <xf numFmtId="0" fontId="19" fillId="0" borderId="9" applyNumberFormat="0" applyFill="0" applyAlignment="0" applyProtection="0"/>
    <xf numFmtId="0" fontId="37" fillId="0" borderId="10" applyNumberFormat="0" applyFill="0" applyAlignment="0" applyProtection="0"/>
    <xf numFmtId="0" fontId="18" fillId="10" borderId="0" applyNumberFormat="0" applyBorder="0" applyAlignment="0" applyProtection="0"/>
    <xf numFmtId="0" fontId="30" fillId="9" borderId="0" applyNumberFormat="0" applyBorder="0" applyAlignment="0" applyProtection="0"/>
    <xf numFmtId="0" fontId="17" fillId="12" borderId="0" applyNumberFormat="0" applyBorder="0" applyAlignment="0" applyProtection="0"/>
    <xf numFmtId="0" fontId="15" fillId="13" borderId="0" applyNumberFormat="0" applyBorder="0" applyAlignment="0" applyProtection="0"/>
    <xf numFmtId="0" fontId="17" fillId="14"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5" fillId="6" borderId="0" applyNumberFormat="0" applyBorder="0" applyAlignment="0" applyProtection="0"/>
    <xf numFmtId="0" fontId="15" fillId="15" borderId="0" applyNumberFormat="0" applyBorder="0" applyAlignment="0" applyProtection="0"/>
    <xf numFmtId="0" fontId="0" fillId="0" borderId="0" applyNumberFormat="0" applyFont="0" applyFill="0" applyBorder="0" applyAlignment="0" applyProtection="0"/>
    <xf numFmtId="0" fontId="17" fillId="7" borderId="0" applyNumberFormat="0" applyBorder="0" applyAlignment="0" applyProtection="0"/>
    <xf numFmtId="0" fontId="17" fillId="9" borderId="0" applyNumberFormat="0" applyBorder="0" applyAlignment="0" applyProtection="0"/>
    <xf numFmtId="0" fontId="15" fillId="16" borderId="0" applyNumberFormat="0" applyBorder="0" applyAlignment="0" applyProtection="0"/>
    <xf numFmtId="0" fontId="17" fillId="8"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7" fillId="9" borderId="0" applyNumberFormat="0" applyBorder="0" applyAlignment="0" applyProtection="0"/>
    <xf numFmtId="0" fontId="27" fillId="0" borderId="0">
      <alignment/>
      <protection/>
    </xf>
    <xf numFmtId="0" fontId="7" fillId="0" borderId="0">
      <alignment/>
      <protection/>
    </xf>
    <xf numFmtId="0" fontId="15" fillId="17" borderId="0" applyNumberFormat="0" applyBorder="0" applyAlignment="0" applyProtection="0"/>
    <xf numFmtId="0" fontId="7" fillId="0" borderId="0">
      <alignment/>
      <protection/>
    </xf>
    <xf numFmtId="0" fontId="23" fillId="0" borderId="0">
      <alignment/>
      <protection/>
    </xf>
    <xf numFmtId="0" fontId="9" fillId="7" borderId="0" applyNumberFormat="0" applyBorder="0" applyAlignment="0" applyProtection="0"/>
    <xf numFmtId="49" fontId="0" fillId="0" borderId="0" applyFont="0" applyFill="0" applyBorder="0" applyAlignment="0" applyProtection="0"/>
    <xf numFmtId="0" fontId="23" fillId="0" borderId="0">
      <alignment/>
      <protection/>
    </xf>
    <xf numFmtId="0" fontId="22" fillId="1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22" fillId="8" borderId="0" applyNumberFormat="0" applyBorder="0" applyAlignment="0" applyProtection="0"/>
    <xf numFmtId="0" fontId="22" fillId="19" borderId="0" applyNumberFormat="0" applyBorder="0" applyAlignment="0" applyProtection="0"/>
    <xf numFmtId="0" fontId="22" fillId="6" borderId="0" applyNumberFormat="0" applyBorder="0" applyAlignment="0" applyProtection="0"/>
    <xf numFmtId="0" fontId="0" fillId="0" borderId="0" applyFont="0" applyFill="0" applyBorder="0" applyAlignment="0" applyProtection="0"/>
    <xf numFmtId="0" fontId="9" fillId="7" borderId="0" applyNumberFormat="0" applyBorder="0" applyAlignment="0" applyProtection="0"/>
    <xf numFmtId="178" fontId="0" fillId="0" borderId="0" applyFont="0" applyFill="0" applyBorder="0" applyAlignment="0" applyProtection="0"/>
    <xf numFmtId="0" fontId="9" fillId="10" borderId="0" applyNumberFormat="0" applyBorder="0" applyAlignment="0" applyProtection="0"/>
    <xf numFmtId="0" fontId="22" fillId="4" borderId="0" applyNumberFormat="0" applyBorder="0" applyAlignment="0" applyProtection="0"/>
    <xf numFmtId="0" fontId="22" fillId="18" borderId="0" applyNumberFormat="0" applyBorder="0" applyAlignment="0" applyProtection="0"/>
    <xf numFmtId="0" fontId="9" fillId="12" borderId="0" applyNumberFormat="0" applyBorder="0" applyAlignment="0" applyProtection="0"/>
    <xf numFmtId="0" fontId="9" fillId="4" borderId="0" applyNumberFormat="0" applyBorder="0" applyAlignment="0" applyProtection="0"/>
    <xf numFmtId="177" fontId="0" fillId="0" borderId="0" applyFont="0" applyFill="0" applyBorder="0" applyAlignment="0" applyProtection="0"/>
    <xf numFmtId="0" fontId="22" fillId="4" borderId="0" applyNumberFormat="0" applyBorder="0" applyAlignment="0" applyProtection="0"/>
    <xf numFmtId="0" fontId="22"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22" fillId="8" borderId="0" applyNumberFormat="0" applyBorder="0" applyAlignment="0" applyProtection="0"/>
    <xf numFmtId="0" fontId="22" fillId="20"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22" fillId="3" borderId="0" applyNumberFormat="0" applyBorder="0" applyAlignment="0" applyProtection="0"/>
    <xf numFmtId="0" fontId="34" fillId="0" borderId="0" applyNumberFormat="0" applyFill="0" applyBorder="0" applyAlignment="0" applyProtection="0"/>
    <xf numFmtId="180" fontId="0" fillId="0" borderId="0" applyFont="0" applyFill="0" applyBorder="0" applyAlignment="0" applyProtection="0"/>
    <xf numFmtId="181" fontId="4" fillId="0" borderId="0">
      <alignment/>
      <protection/>
    </xf>
    <xf numFmtId="182" fontId="0" fillId="0" borderId="0" applyFont="0" applyFill="0" applyBorder="0" applyAlignment="0" applyProtection="0"/>
    <xf numFmtId="183" fontId="0" fillId="0" borderId="0" applyFont="0" applyFill="0" applyBorder="0" applyAlignment="0" applyProtection="0"/>
    <xf numFmtId="0" fontId="27" fillId="0" borderId="0">
      <alignment/>
      <protection/>
    </xf>
    <xf numFmtId="0" fontId="40" fillId="0" borderId="0" applyNumberFormat="0" applyFill="0" applyBorder="0" applyAlignment="0" applyProtection="0"/>
    <xf numFmtId="179" fontId="0" fillId="0" borderId="0" applyFont="0" applyFill="0" applyBorder="0" applyAlignment="0" applyProtection="0"/>
    <xf numFmtId="184" fontId="4" fillId="0" borderId="0">
      <alignment/>
      <protection/>
    </xf>
    <xf numFmtId="15" fontId="41" fillId="0" borderId="0">
      <alignment/>
      <protection/>
    </xf>
    <xf numFmtId="185" fontId="4" fillId="0" borderId="0">
      <alignment/>
      <protection/>
    </xf>
    <xf numFmtId="186" fontId="16" fillId="0" borderId="0">
      <alignment/>
      <protection/>
    </xf>
    <xf numFmtId="0" fontId="3" fillId="0" borderId="0">
      <alignment/>
      <protection/>
    </xf>
    <xf numFmtId="0" fontId="3" fillId="0" borderId="0">
      <alignment/>
      <protection/>
    </xf>
    <xf numFmtId="0" fontId="3" fillId="0" borderId="0">
      <alignment/>
      <protection/>
    </xf>
    <xf numFmtId="0" fontId="44" fillId="4" borderId="0" applyNumberFormat="0" applyBorder="0" applyAlignment="0" applyProtection="0"/>
    <xf numFmtId="0" fontId="33" fillId="0" borderId="11" applyNumberFormat="0" applyAlignment="0" applyProtection="0"/>
    <xf numFmtId="0" fontId="33" fillId="0" borderId="12">
      <alignment horizontal="left" vertical="center"/>
      <protection/>
    </xf>
    <xf numFmtId="0" fontId="44" fillId="7" borderId="13" applyNumberFormat="0" applyBorder="0" applyAlignment="0" applyProtection="0"/>
    <xf numFmtId="187" fontId="45" fillId="21" borderId="0">
      <alignment/>
      <protection/>
    </xf>
    <xf numFmtId="187" fontId="46" fillId="22" borderId="0">
      <alignment/>
      <protection/>
    </xf>
    <xf numFmtId="38" fontId="0" fillId="0" borderId="0" applyFont="0" applyFill="0" applyBorder="0" applyAlignment="0" applyProtection="0"/>
    <xf numFmtId="40" fontId="0" fillId="0" borderId="0" applyFont="0" applyFill="0" applyBorder="0" applyAlignment="0" applyProtection="0"/>
    <xf numFmtId="183"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17" fillId="0" borderId="0">
      <alignment vertical="center"/>
      <protection/>
    </xf>
    <xf numFmtId="183" fontId="0" fillId="0" borderId="0" applyFont="0" applyFill="0" applyBorder="0" applyAlignment="0" applyProtection="0"/>
    <xf numFmtId="0" fontId="4" fillId="0" borderId="0">
      <alignment/>
      <protection/>
    </xf>
    <xf numFmtId="37" fontId="47" fillId="0" borderId="0">
      <alignment/>
      <protection/>
    </xf>
    <xf numFmtId="0" fontId="27" fillId="0" borderId="0">
      <alignment/>
      <protection/>
    </xf>
    <xf numFmtId="3" fontId="0" fillId="0" borderId="0" applyFont="0" applyFill="0" applyBorder="0" applyAlignment="0" applyProtection="0"/>
    <xf numFmtId="14" fontId="13"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90"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34" fillId="0" borderId="14">
      <alignment horizontal="center"/>
      <protection/>
    </xf>
    <xf numFmtId="0" fontId="0" fillId="23" borderId="0" applyNumberFormat="0" applyFont="0" applyBorder="0" applyAlignment="0" applyProtection="0"/>
    <xf numFmtId="0" fontId="34" fillId="0" borderId="0" applyNumberFormat="0" applyFill="0" applyBorder="0" applyAlignment="0" applyProtection="0"/>
    <xf numFmtId="0" fontId="48" fillId="24" borderId="15">
      <alignment/>
      <protection locked="0"/>
    </xf>
    <xf numFmtId="0" fontId="49" fillId="0" borderId="0">
      <alignment/>
      <protection/>
    </xf>
    <xf numFmtId="0" fontId="48" fillId="24" borderId="15">
      <alignment/>
      <protection locked="0"/>
    </xf>
    <xf numFmtId="0" fontId="48" fillId="24" borderId="15">
      <alignment/>
      <protection locked="0"/>
    </xf>
    <xf numFmtId="191" fontId="0" fillId="0" borderId="0" applyFont="0" applyFill="0" applyBorder="0" applyAlignment="0" applyProtection="0"/>
    <xf numFmtId="0" fontId="16" fillId="0" borderId="16" applyNumberFormat="0" applyFill="0" applyProtection="0">
      <alignment horizontal="right"/>
    </xf>
    <xf numFmtId="0" fontId="50" fillId="0" borderId="16" applyNumberFormat="0" applyFill="0" applyProtection="0">
      <alignment horizontal="center"/>
    </xf>
    <xf numFmtId="0" fontId="39" fillId="0" borderId="0" applyNumberFormat="0" applyFill="0" applyBorder="0" applyAlignment="0" applyProtection="0"/>
    <xf numFmtId="0" fontId="43" fillId="25" borderId="0" applyNumberFormat="0" applyBorder="0" applyAlignment="0" applyProtection="0"/>
    <xf numFmtId="0" fontId="51" fillId="0" borderId="2" applyNumberFormat="0" applyFill="0" applyProtection="0">
      <alignment horizontal="center"/>
    </xf>
    <xf numFmtId="0" fontId="42" fillId="5" borderId="0" applyNumberFormat="0" applyBorder="0" applyAlignment="0" applyProtection="0"/>
    <xf numFmtId="0" fontId="25" fillId="5" borderId="0" applyNumberFormat="0" applyBorder="0" applyAlignment="0" applyProtection="0"/>
    <xf numFmtId="0" fontId="25" fillId="26" borderId="0" applyNumberFormat="0" applyBorder="0" applyAlignment="0" applyProtection="0"/>
    <xf numFmtId="0" fontId="38" fillId="5" borderId="0" applyNumberFormat="0" applyBorder="0" applyAlignment="0" applyProtection="0"/>
    <xf numFmtId="0" fontId="0" fillId="0" borderId="0">
      <alignment/>
      <protection/>
    </xf>
    <xf numFmtId="0" fontId="0" fillId="0" borderId="0">
      <alignment/>
      <protection/>
    </xf>
    <xf numFmtId="0" fontId="17" fillId="0" borderId="0">
      <alignment vertical="center"/>
      <protection/>
    </xf>
    <xf numFmtId="0" fontId="17" fillId="0" borderId="0">
      <alignment vertical="center"/>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10"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54" fillId="10" borderId="0" applyNumberFormat="0" applyBorder="0" applyAlignment="0" applyProtection="0"/>
    <xf numFmtId="0" fontId="51"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16" fillId="0" borderId="16" applyNumberFormat="0" applyFill="0" applyProtection="0">
      <alignment horizontal="left"/>
    </xf>
    <xf numFmtId="1" fontId="16" fillId="0" borderId="2" applyFill="0" applyProtection="0">
      <alignment horizontal="center"/>
    </xf>
    <xf numFmtId="0" fontId="41" fillId="0" borderId="0">
      <alignment/>
      <protection/>
    </xf>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Alignment="1">
      <alignment/>
    </xf>
    <xf numFmtId="0" fontId="0" fillId="0" borderId="0" xfId="0" applyFont="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192" fontId="3"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192" fontId="4"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193" fontId="1" fillId="0" borderId="13" xfId="0" applyNumberFormat="1"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194" fontId="5" fillId="0" borderId="13" xfId="0" applyNumberFormat="1" applyFont="1" applyBorder="1" applyAlignment="1">
      <alignment horizontal="center" vertical="center"/>
    </xf>
    <xf numFmtId="193" fontId="5" fillId="0" borderId="13" xfId="0" applyNumberFormat="1" applyFont="1" applyFill="1" applyBorder="1" applyAlignment="1" applyProtection="1">
      <alignment horizontal="center" vertical="center"/>
      <protection/>
    </xf>
    <xf numFmtId="194" fontId="5" fillId="0" borderId="13" xfId="0" applyNumberFormat="1" applyFont="1" applyFill="1" applyBorder="1" applyAlignment="1">
      <alignment horizontal="center" vertical="center"/>
    </xf>
    <xf numFmtId="0" fontId="5" fillId="0" borderId="13" xfId="0" applyFont="1" applyBorder="1" applyAlignment="1">
      <alignment horizontal="center" vertical="center"/>
    </xf>
    <xf numFmtId="0" fontId="2"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0" xfId="0" applyFont="1" applyFill="1" applyAlignment="1">
      <alignment horizontal="center" vertical="center"/>
    </xf>
    <xf numFmtId="0" fontId="55" fillId="0" borderId="0" xfId="0" applyFont="1" applyFill="1" applyAlignment="1">
      <alignment horizontal="center" vertical="center"/>
    </xf>
    <xf numFmtId="0" fontId="5" fillId="0" borderId="13" xfId="0" applyFont="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2" fillId="0" borderId="13" xfId="0" applyFont="1" applyFill="1" applyBorder="1" applyAlignment="1">
      <alignment horizontal="center" vertical="center"/>
    </xf>
    <xf numFmtId="0" fontId="8" fillId="0" borderId="13" xfId="0" applyFont="1" applyFill="1" applyBorder="1" applyAlignment="1">
      <alignment horizontal="center" vertical="center"/>
    </xf>
    <xf numFmtId="192" fontId="0" fillId="0" borderId="13" xfId="0" applyNumberFormat="1" applyFont="1" applyFill="1" applyBorder="1" applyAlignment="1">
      <alignment horizontal="center" vertical="center" wrapText="1"/>
    </xf>
    <xf numFmtId="49" fontId="56" fillId="0" borderId="13" xfId="0" applyNumberFormat="1" applyFont="1" applyFill="1" applyBorder="1" applyAlignment="1">
      <alignment horizontal="center" vertical="center"/>
    </xf>
    <xf numFmtId="1" fontId="57" fillId="29" borderId="13" xfId="0" applyNumberFormat="1" applyFont="1" applyFill="1" applyBorder="1" applyAlignment="1">
      <alignment horizontal="center" vertical="center"/>
    </xf>
    <xf numFmtId="193" fontId="57" fillId="29" borderId="13" xfId="0" applyNumberFormat="1" applyFont="1" applyFill="1" applyBorder="1" applyAlignment="1">
      <alignment horizontal="center" vertical="center"/>
    </xf>
    <xf numFmtId="193" fontId="7" fillId="0" borderId="13" xfId="0" applyNumberFormat="1" applyFont="1" applyFill="1" applyBorder="1" applyAlignment="1">
      <alignment horizontal="center" vertical="center"/>
    </xf>
    <xf numFmtId="193" fontId="7" fillId="0" borderId="13" xfId="0" applyNumberFormat="1" applyFont="1" applyFill="1" applyBorder="1" applyAlignment="1">
      <alignment horizontal="center" vertical="center" wrapText="1"/>
    </xf>
    <xf numFmtId="193" fontId="7" fillId="0" borderId="13" xfId="0" applyNumberFormat="1" applyFont="1" applyBorder="1" applyAlignment="1">
      <alignment horizontal="center" vertical="center"/>
    </xf>
    <xf numFmtId="194" fontId="7" fillId="0" borderId="1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3" xfId="0" applyFont="1" applyFill="1" applyBorder="1" applyAlignment="1">
      <alignment horizontal="center" vertical="center"/>
    </xf>
    <xf numFmtId="0" fontId="7" fillId="0" borderId="13" xfId="0" applyFont="1" applyBorder="1" applyAlignment="1">
      <alignment horizontal="center" vertical="center"/>
    </xf>
  </cellXfs>
  <cellStyles count="170">
    <cellStyle name="Normal" xfId="0"/>
    <cellStyle name="Currency [0]" xfId="15"/>
    <cellStyle name="20% - 强调文字颜色 3" xfId="16"/>
    <cellStyle name="输入" xfId="17"/>
    <cellStyle name="Currency" xfId="18"/>
    <cellStyle name="args.style" xfId="19"/>
    <cellStyle name="Comma [0]" xfId="20"/>
    <cellStyle name="Accent2 - 40%" xfId="21"/>
    <cellStyle name="40% - 强调文字颜色 3" xfId="22"/>
    <cellStyle name="差" xfId="23"/>
    <cellStyle name="Comma" xfId="24"/>
    <cellStyle name="Hyperlink" xfId="25"/>
    <cellStyle name="日期" xfId="26"/>
    <cellStyle name="Accent2 - 60%" xfId="27"/>
    <cellStyle name="60% - 强调文字颜色 3" xfId="28"/>
    <cellStyle name="Percent" xfId="29"/>
    <cellStyle name="Followed Hyperlink" xfId="30"/>
    <cellStyle name="注释" xfId="31"/>
    <cellStyle name="_ET_STYLE_NoName_00__Sheet3" xfId="32"/>
    <cellStyle name="_ET_STYLE_NoName_00__Book1" xfId="33"/>
    <cellStyle name="60% - 强调文字颜色 2" xfId="34"/>
    <cellStyle name="标题 4" xfId="35"/>
    <cellStyle name="警告文本" xfId="36"/>
    <cellStyle name="_ET_STYLE_NoName_00_" xfId="37"/>
    <cellStyle name="标题" xfId="38"/>
    <cellStyle name="_Book1_1" xfId="39"/>
    <cellStyle name="解释性文本" xfId="40"/>
    <cellStyle name="6mal" xfId="41"/>
    <cellStyle name="标题 1" xfId="42"/>
    <cellStyle name="标题 2" xfId="43"/>
    <cellStyle name="_20100326高清市院遂宁检察院1080P配置清单26日改"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适中"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PSChar"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_弱电系统设备配置报价清单" xfId="73"/>
    <cellStyle name="0,0&#13;&#10;NA&#13;&#10;" xfId="74"/>
    <cellStyle name="60% - 强调文字颜色 6" xfId="75"/>
    <cellStyle name="_Book1" xfId="76"/>
    <cellStyle name="_Book1_2" xfId="77"/>
    <cellStyle name="Accent2 - 20%" xfId="78"/>
    <cellStyle name="_Book1_3" xfId="79"/>
    <cellStyle name="_ET_STYLE_NoName_00__Book1_1" xfId="80"/>
    <cellStyle name="Accent1" xfId="81"/>
    <cellStyle name="Accent1 - 20%" xfId="82"/>
    <cellStyle name="Accent1 - 40%" xfId="83"/>
    <cellStyle name="Accent1 - 60%" xfId="84"/>
    <cellStyle name="Accent2" xfId="85"/>
    <cellStyle name="Accent3" xfId="86"/>
    <cellStyle name="Milliers_!!!GO" xfId="87"/>
    <cellStyle name="Accent3 - 20%" xfId="88"/>
    <cellStyle name="Mon閠aire [0]_!!!GO" xfId="89"/>
    <cellStyle name="Accent3 - 40%" xfId="90"/>
    <cellStyle name="Accent3 - 60%" xfId="91"/>
    <cellStyle name="Accent4" xfId="92"/>
    <cellStyle name="Accent4 - 20%" xfId="93"/>
    <cellStyle name="Accent4 - 40%" xfId="94"/>
    <cellStyle name="捠壿 [0.00]_Region Orders (2)" xfId="95"/>
    <cellStyle name="Accent4 - 60%" xfId="96"/>
    <cellStyle name="Accent5" xfId="97"/>
    <cellStyle name="Accent5 - 20%" xfId="98"/>
    <cellStyle name="Accent5 - 40%" xfId="99"/>
    <cellStyle name="Accent5 - 60%" xfId="100"/>
    <cellStyle name="Accent6" xfId="101"/>
    <cellStyle name="Accent6 - 20%" xfId="102"/>
    <cellStyle name="Accent6 - 40%" xfId="103"/>
    <cellStyle name="Accent6 - 60%" xfId="104"/>
    <cellStyle name="ColLevel_0" xfId="105"/>
    <cellStyle name="Comma [0]_!!!GO" xfId="106"/>
    <cellStyle name="comma zerodec" xfId="107"/>
    <cellStyle name="Comma_!!!GO" xfId="108"/>
    <cellStyle name="Currency [0]_!!!GO" xfId="109"/>
    <cellStyle name="样式 1" xfId="110"/>
    <cellStyle name="分级显示列_1_Book1" xfId="111"/>
    <cellStyle name="Currency_!!!GO" xfId="112"/>
    <cellStyle name="Currency1" xfId="113"/>
    <cellStyle name="Date" xfId="114"/>
    <cellStyle name="Dollar (zero dec)" xfId="115"/>
    <cellStyle name="Normal - Style1" xfId="116"/>
    <cellStyle name="e鯪9Y_x000B_" xfId="117"/>
    <cellStyle name="e鯪9Y_x000B_ 2" xfId="118"/>
    <cellStyle name="e鯪9Y_x000B__Book1" xfId="119"/>
    <cellStyle name="Grey" xfId="120"/>
    <cellStyle name="Header1" xfId="121"/>
    <cellStyle name="Header2" xfId="122"/>
    <cellStyle name="Input [yellow]" xfId="123"/>
    <cellStyle name="Input Cells" xfId="124"/>
    <cellStyle name="Linked Cells" xfId="125"/>
    <cellStyle name="Millares [0]_96 Risk" xfId="126"/>
    <cellStyle name="Millares_96 Risk" xfId="127"/>
    <cellStyle name="Milliers [0]_!!!GO" xfId="128"/>
    <cellStyle name="Moneda [0]_96 Risk" xfId="129"/>
    <cellStyle name="Moneda_96 Risk" xfId="130"/>
    <cellStyle name="常规 3" xfId="131"/>
    <cellStyle name="Mon閠aire_!!!GO" xfId="132"/>
    <cellStyle name="New Times Roman" xfId="133"/>
    <cellStyle name="no dec" xfId="134"/>
    <cellStyle name="Normal_!!!GO" xfId="135"/>
    <cellStyle name="PSInt" xfId="136"/>
    <cellStyle name="per.style" xfId="137"/>
    <cellStyle name="Percent [2]" xfId="138"/>
    <cellStyle name="Percent_!!!GO" xfId="139"/>
    <cellStyle name="Pourcentage_pldt" xfId="140"/>
    <cellStyle name="PSDate" xfId="141"/>
    <cellStyle name="PSDec" xfId="142"/>
    <cellStyle name="PSHeading" xfId="143"/>
    <cellStyle name="PSSpacer" xfId="144"/>
    <cellStyle name="RowLevel_0" xfId="145"/>
    <cellStyle name="sstot" xfId="146"/>
    <cellStyle name="Standard_AREAS" xfId="147"/>
    <cellStyle name="t" xfId="148"/>
    <cellStyle name="t_HVAC Equipment (3)" xfId="149"/>
    <cellStyle name="捠壿_Region Orders (2)" xfId="150"/>
    <cellStyle name="编号" xfId="151"/>
    <cellStyle name="标题1" xfId="152"/>
    <cellStyle name="表标题" xfId="153"/>
    <cellStyle name="强调 3" xfId="154"/>
    <cellStyle name="部门" xfId="155"/>
    <cellStyle name="差_Book1" xfId="156"/>
    <cellStyle name="差_Book1_1" xfId="157"/>
    <cellStyle name="差_Book1_2" xfId="158"/>
    <cellStyle name="差_Book1_3" xfId="159"/>
    <cellStyle name="常规 10" xfId="160"/>
    <cellStyle name="常规 11" xfId="161"/>
    <cellStyle name="常规 2" xfId="162"/>
    <cellStyle name="常规 4" xfId="163"/>
    <cellStyle name="常规 8" xfId="164"/>
    <cellStyle name="常规 9" xfId="165"/>
    <cellStyle name="分级显示行_1_Book1" xfId="166"/>
    <cellStyle name="好_Book1" xfId="167"/>
    <cellStyle name="好_Book1_1" xfId="168"/>
    <cellStyle name="好_Book1_2" xfId="169"/>
    <cellStyle name="好_Book1_3" xfId="170"/>
    <cellStyle name="借出原因" xfId="171"/>
    <cellStyle name="普通_laroux" xfId="172"/>
    <cellStyle name="千分位[0]_laroux" xfId="173"/>
    <cellStyle name="千分位_laroux" xfId="174"/>
    <cellStyle name="千位[0]_ 方正PC" xfId="175"/>
    <cellStyle name="千位_ 方正PC" xfId="176"/>
    <cellStyle name="强调 1" xfId="177"/>
    <cellStyle name="强调 2" xfId="178"/>
    <cellStyle name="商品名称" xfId="179"/>
    <cellStyle name="数量" xfId="180"/>
    <cellStyle name="昗弨_Pacific Region P&amp;L" xfId="181"/>
    <cellStyle name="寘嬫愗傝 [0.00]_Region Orders (2)" xfId="182"/>
    <cellStyle name="寘嬫愗傝_Region Orders (2)" xfId="183"/>
  </cellStyles>
  <dxfs count="1">
    <dxf>
      <font>
        <b val="0"/>
        <u val="single"/>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4"/>
  <sheetViews>
    <sheetView workbookViewId="0" topLeftCell="A1">
      <selection activeCell="T11" sqref="T11"/>
    </sheetView>
  </sheetViews>
  <sheetFormatPr defaultColWidth="9.00390625" defaultRowHeight="14.25"/>
  <cols>
    <col min="1" max="1" width="4.375" style="27" customWidth="1"/>
    <col min="2" max="2" width="7.125" style="27" customWidth="1"/>
    <col min="3" max="3" width="17.50390625" style="27" customWidth="1"/>
    <col min="4" max="4" width="7.625" style="27" customWidth="1"/>
    <col min="5" max="5" width="7.50390625" style="28" customWidth="1"/>
    <col min="6" max="6" width="7.125" style="27" customWidth="1"/>
    <col min="7" max="7" width="7.125" style="28" customWidth="1"/>
    <col min="8" max="8" width="7.125" style="27" customWidth="1"/>
    <col min="9" max="9" width="7.00390625" style="28" customWidth="1"/>
    <col min="10" max="10" width="8.25390625" style="27" customWidth="1"/>
    <col min="11" max="11" width="9.00390625" style="28" customWidth="1"/>
    <col min="12" max="12" width="6.25390625" style="27" customWidth="1"/>
    <col min="13" max="13" width="7.875" style="28" customWidth="1"/>
    <col min="14" max="14" width="6.625" style="28" customWidth="1"/>
    <col min="15" max="15" width="6.75390625" style="28" customWidth="1"/>
    <col min="16" max="16" width="13.00390625" style="27" customWidth="1"/>
    <col min="17" max="16384" width="9.00390625" style="27" customWidth="1"/>
  </cols>
  <sheetData>
    <row r="1" spans="1:16" ht="29.25" customHeight="1">
      <c r="A1" s="29" t="s">
        <v>0</v>
      </c>
      <c r="B1" s="29"/>
      <c r="C1" s="29"/>
      <c r="D1" s="29"/>
      <c r="E1" s="30"/>
      <c r="F1" s="29"/>
      <c r="G1" s="30"/>
      <c r="H1" s="29"/>
      <c r="I1" s="30"/>
      <c r="J1" s="29"/>
      <c r="K1" s="30"/>
      <c r="L1" s="29"/>
      <c r="M1" s="30"/>
      <c r="N1" s="30"/>
      <c r="O1" s="30"/>
      <c r="P1" s="29"/>
    </row>
    <row r="2" spans="1:16" ht="27" customHeight="1">
      <c r="A2" s="19" t="s">
        <v>1</v>
      </c>
      <c r="B2" s="19" t="s">
        <v>2</v>
      </c>
      <c r="C2" s="31" t="s">
        <v>3</v>
      </c>
      <c r="D2" s="19" t="s">
        <v>4</v>
      </c>
      <c r="E2" s="19"/>
      <c r="F2" s="19" t="s">
        <v>5</v>
      </c>
      <c r="G2" s="19"/>
      <c r="H2" s="19"/>
      <c r="I2" s="19"/>
      <c r="J2" s="19"/>
      <c r="K2" s="19"/>
      <c r="L2" s="19"/>
      <c r="M2" s="19"/>
      <c r="N2" s="19" t="s">
        <v>6</v>
      </c>
      <c r="O2" s="19" t="s">
        <v>7</v>
      </c>
      <c r="P2" s="20" t="s">
        <v>8</v>
      </c>
    </row>
    <row r="3" spans="1:16" ht="23.25" customHeight="1">
      <c r="A3" s="19"/>
      <c r="B3" s="19"/>
      <c r="C3" s="31"/>
      <c r="D3" s="4" t="s">
        <v>9</v>
      </c>
      <c r="E3" s="4" t="s">
        <v>10</v>
      </c>
      <c r="F3" s="4" t="s">
        <v>11</v>
      </c>
      <c r="G3" s="4"/>
      <c r="H3" s="4" t="s">
        <v>12</v>
      </c>
      <c r="I3" s="4"/>
      <c r="J3" s="4" t="s">
        <v>13</v>
      </c>
      <c r="K3" s="4"/>
      <c r="L3" s="4" t="s">
        <v>5</v>
      </c>
      <c r="M3" s="4"/>
      <c r="N3" s="19"/>
      <c r="O3" s="19"/>
      <c r="P3" s="20"/>
    </row>
    <row r="4" spans="1:16" ht="27.75" customHeight="1">
      <c r="A4" s="19"/>
      <c r="B4" s="19"/>
      <c r="C4" s="31"/>
      <c r="D4" s="4"/>
      <c r="E4" s="4"/>
      <c r="F4" s="4" t="s">
        <v>9</v>
      </c>
      <c r="G4" s="4" t="s">
        <v>14</v>
      </c>
      <c r="H4" s="4" t="s">
        <v>9</v>
      </c>
      <c r="I4" s="4" t="s">
        <v>15</v>
      </c>
      <c r="J4" s="4" t="s">
        <v>9</v>
      </c>
      <c r="K4" s="4" t="s">
        <v>15</v>
      </c>
      <c r="L4" s="4" t="s">
        <v>16</v>
      </c>
      <c r="M4" s="4" t="s">
        <v>17</v>
      </c>
      <c r="N4" s="19"/>
      <c r="O4" s="19"/>
      <c r="P4" s="20"/>
    </row>
    <row r="5" spans="1:16" s="26" customFormat="1" ht="30" customHeight="1">
      <c r="A5" s="24">
        <v>1</v>
      </c>
      <c r="B5" s="32" t="s">
        <v>18</v>
      </c>
      <c r="C5" s="33" t="s">
        <v>19</v>
      </c>
      <c r="D5" s="34">
        <v>390</v>
      </c>
      <c r="E5" s="35">
        <f>D5/5*0.6</f>
        <v>46.8</v>
      </c>
      <c r="F5" s="35">
        <v>87.98</v>
      </c>
      <c r="G5" s="35">
        <f>F5*0.4</f>
        <v>35.192</v>
      </c>
      <c r="H5" s="35">
        <v>84</v>
      </c>
      <c r="I5" s="35">
        <f>H5*0.3</f>
        <v>25.2</v>
      </c>
      <c r="J5" s="35">
        <v>86.33</v>
      </c>
      <c r="K5" s="35">
        <f>J5*0.3</f>
        <v>25.898999999999997</v>
      </c>
      <c r="L5" s="36">
        <f>G5+I5+K5</f>
        <v>86.291</v>
      </c>
      <c r="M5" s="35">
        <f>L5*0.4</f>
        <v>34.5164</v>
      </c>
      <c r="N5" s="38">
        <f>E5+M5</f>
        <v>81.31639999999999</v>
      </c>
      <c r="O5" s="24">
        <f>RANK(N5,$N$5:$N$24)</f>
        <v>1</v>
      </c>
      <c r="P5" s="39"/>
    </row>
    <row r="6" spans="1:16" s="26" customFormat="1" ht="30" customHeight="1">
      <c r="A6" s="24">
        <v>2</v>
      </c>
      <c r="B6" s="32" t="s">
        <v>20</v>
      </c>
      <c r="C6" s="33" t="s">
        <v>21</v>
      </c>
      <c r="D6" s="34">
        <v>379</v>
      </c>
      <c r="E6" s="35">
        <f aca="true" t="shared" si="0" ref="E6:E24">D6/5*0.6</f>
        <v>45.48</v>
      </c>
      <c r="F6" s="36">
        <v>86.75</v>
      </c>
      <c r="G6" s="35">
        <f aca="true" t="shared" si="1" ref="G6:G24">F6*0.4</f>
        <v>34.7</v>
      </c>
      <c r="H6" s="36">
        <v>87.3</v>
      </c>
      <c r="I6" s="35">
        <f aca="true" t="shared" si="2" ref="I6:I24">H6*0.3</f>
        <v>26.189999999999998</v>
      </c>
      <c r="J6" s="36">
        <v>93</v>
      </c>
      <c r="K6" s="35">
        <f aca="true" t="shared" si="3" ref="K6:K24">J6*0.3</f>
        <v>27.9</v>
      </c>
      <c r="L6" s="36">
        <f aca="true" t="shared" si="4" ref="L6:L24">G6+I6+K6</f>
        <v>88.78999999999999</v>
      </c>
      <c r="M6" s="35">
        <f aca="true" t="shared" si="5" ref="M6:M24">L6*0.4</f>
        <v>35.516</v>
      </c>
      <c r="N6" s="38">
        <f aca="true" t="shared" si="6" ref="N6:N24">E6+M6</f>
        <v>80.996</v>
      </c>
      <c r="O6" s="24">
        <f aca="true" t="shared" si="7" ref="O6:O24">RANK(N6,$N$5:$N$24)</f>
        <v>2</v>
      </c>
      <c r="P6" s="39"/>
    </row>
    <row r="7" spans="1:16" s="26" customFormat="1" ht="30" customHeight="1">
      <c r="A7" s="24">
        <v>3</v>
      </c>
      <c r="B7" s="32" t="s">
        <v>22</v>
      </c>
      <c r="C7" s="33" t="s">
        <v>23</v>
      </c>
      <c r="D7" s="34">
        <v>379</v>
      </c>
      <c r="E7" s="35">
        <f t="shared" si="0"/>
        <v>45.48</v>
      </c>
      <c r="F7" s="36">
        <v>91.1</v>
      </c>
      <c r="G7" s="35">
        <f t="shared" si="1"/>
        <v>36.44</v>
      </c>
      <c r="H7" s="35">
        <v>83.8</v>
      </c>
      <c r="I7" s="35">
        <f t="shared" si="2"/>
        <v>25.139999999999997</v>
      </c>
      <c r="J7" s="35">
        <v>89.33</v>
      </c>
      <c r="K7" s="35">
        <f t="shared" si="3"/>
        <v>26.799</v>
      </c>
      <c r="L7" s="36">
        <f t="shared" si="4"/>
        <v>88.37899999999999</v>
      </c>
      <c r="M7" s="35">
        <f t="shared" si="5"/>
        <v>35.3516</v>
      </c>
      <c r="N7" s="38">
        <f t="shared" si="6"/>
        <v>80.8316</v>
      </c>
      <c r="O7" s="24">
        <f t="shared" si="7"/>
        <v>3</v>
      </c>
      <c r="P7" s="40"/>
    </row>
    <row r="8" spans="1:16" ht="30" customHeight="1">
      <c r="A8" s="24">
        <v>4</v>
      </c>
      <c r="B8" s="32" t="s">
        <v>24</v>
      </c>
      <c r="C8" s="33" t="s">
        <v>25</v>
      </c>
      <c r="D8" s="34">
        <v>376</v>
      </c>
      <c r="E8" s="35">
        <f t="shared" si="0"/>
        <v>45.12</v>
      </c>
      <c r="F8" s="37">
        <v>87.87</v>
      </c>
      <c r="G8" s="35">
        <f t="shared" si="1"/>
        <v>35.148</v>
      </c>
      <c r="H8" s="37">
        <v>88</v>
      </c>
      <c r="I8" s="35">
        <f t="shared" si="2"/>
        <v>26.4</v>
      </c>
      <c r="J8" s="37">
        <v>92.33</v>
      </c>
      <c r="K8" s="35">
        <f t="shared" si="3"/>
        <v>27.698999999999998</v>
      </c>
      <c r="L8" s="36">
        <f t="shared" si="4"/>
        <v>89.247</v>
      </c>
      <c r="M8" s="35">
        <f t="shared" si="5"/>
        <v>35.6988</v>
      </c>
      <c r="N8" s="38">
        <f t="shared" si="6"/>
        <v>80.8188</v>
      </c>
      <c r="O8" s="24">
        <f t="shared" si="7"/>
        <v>4</v>
      </c>
      <c r="P8" s="41"/>
    </row>
    <row r="9" spans="1:16" ht="30" customHeight="1">
      <c r="A9" s="24">
        <v>5</v>
      </c>
      <c r="B9" s="32" t="s">
        <v>26</v>
      </c>
      <c r="C9" s="33" t="s">
        <v>27</v>
      </c>
      <c r="D9" s="34">
        <v>370</v>
      </c>
      <c r="E9" s="35">
        <f t="shared" si="0"/>
        <v>44.4</v>
      </c>
      <c r="F9" s="37">
        <v>89.75</v>
      </c>
      <c r="G9" s="35">
        <f t="shared" si="1"/>
        <v>35.9</v>
      </c>
      <c r="H9" s="37">
        <v>84.4</v>
      </c>
      <c r="I9" s="35">
        <f t="shared" si="2"/>
        <v>25.32</v>
      </c>
      <c r="J9" s="37">
        <v>95</v>
      </c>
      <c r="K9" s="35">
        <f t="shared" si="3"/>
        <v>28.5</v>
      </c>
      <c r="L9" s="36">
        <f t="shared" si="4"/>
        <v>89.72</v>
      </c>
      <c r="M9" s="35">
        <f t="shared" si="5"/>
        <v>35.888</v>
      </c>
      <c r="N9" s="38">
        <f t="shared" si="6"/>
        <v>80.288</v>
      </c>
      <c r="O9" s="24">
        <f t="shared" si="7"/>
        <v>5</v>
      </c>
      <c r="P9" s="41"/>
    </row>
    <row r="10" spans="1:16" ht="30" customHeight="1">
      <c r="A10" s="24">
        <v>6</v>
      </c>
      <c r="B10" s="32" t="s">
        <v>28</v>
      </c>
      <c r="C10" s="33" t="s">
        <v>29</v>
      </c>
      <c r="D10" s="34">
        <v>376</v>
      </c>
      <c r="E10" s="35">
        <f t="shared" si="0"/>
        <v>45.12</v>
      </c>
      <c r="F10" s="37">
        <v>90.03</v>
      </c>
      <c r="G10" s="35">
        <f t="shared" si="1"/>
        <v>36.012</v>
      </c>
      <c r="H10" s="37">
        <v>89.4</v>
      </c>
      <c r="I10" s="35">
        <f t="shared" si="2"/>
        <v>26.82</v>
      </c>
      <c r="J10" s="37">
        <v>80.33</v>
      </c>
      <c r="K10" s="35">
        <f t="shared" si="3"/>
        <v>24.099</v>
      </c>
      <c r="L10" s="36">
        <f t="shared" si="4"/>
        <v>86.931</v>
      </c>
      <c r="M10" s="35">
        <f t="shared" si="5"/>
        <v>34.7724</v>
      </c>
      <c r="N10" s="38">
        <f t="shared" si="6"/>
        <v>79.8924</v>
      </c>
      <c r="O10" s="24">
        <f t="shared" si="7"/>
        <v>6</v>
      </c>
      <c r="P10" s="41"/>
    </row>
    <row r="11" spans="1:16" ht="30" customHeight="1">
      <c r="A11" s="24">
        <v>7</v>
      </c>
      <c r="B11" s="32" t="s">
        <v>30</v>
      </c>
      <c r="C11" s="33" t="s">
        <v>31</v>
      </c>
      <c r="D11" s="34">
        <v>381</v>
      </c>
      <c r="E11" s="35">
        <f t="shared" si="0"/>
        <v>45.72</v>
      </c>
      <c r="F11" s="37">
        <v>82.93</v>
      </c>
      <c r="G11" s="35">
        <f t="shared" si="1"/>
        <v>33.172000000000004</v>
      </c>
      <c r="H11" s="37">
        <v>85.35</v>
      </c>
      <c r="I11" s="35">
        <f t="shared" si="2"/>
        <v>25.604999999999997</v>
      </c>
      <c r="J11" s="37">
        <v>88.33</v>
      </c>
      <c r="K11" s="35">
        <f t="shared" si="3"/>
        <v>26.499</v>
      </c>
      <c r="L11" s="36">
        <f t="shared" si="4"/>
        <v>85.276</v>
      </c>
      <c r="M11" s="35">
        <f t="shared" si="5"/>
        <v>34.1104</v>
      </c>
      <c r="N11" s="38">
        <f t="shared" si="6"/>
        <v>79.8304</v>
      </c>
      <c r="O11" s="24">
        <f t="shared" si="7"/>
        <v>7</v>
      </c>
      <c r="P11" s="41"/>
    </row>
    <row r="12" spans="1:16" ht="30" customHeight="1">
      <c r="A12" s="24">
        <v>8</v>
      </c>
      <c r="B12" s="32" t="s">
        <v>32</v>
      </c>
      <c r="C12" s="33" t="s">
        <v>33</v>
      </c>
      <c r="D12" s="34">
        <v>376</v>
      </c>
      <c r="E12" s="35">
        <f t="shared" si="0"/>
        <v>45.12</v>
      </c>
      <c r="F12" s="37">
        <v>88.42</v>
      </c>
      <c r="G12" s="35">
        <f t="shared" si="1"/>
        <v>35.368</v>
      </c>
      <c r="H12" s="37">
        <v>87.7</v>
      </c>
      <c r="I12" s="35">
        <f t="shared" si="2"/>
        <v>26.31</v>
      </c>
      <c r="J12" s="37">
        <v>83.33</v>
      </c>
      <c r="K12" s="35">
        <f t="shared" si="3"/>
        <v>24.999</v>
      </c>
      <c r="L12" s="36">
        <f t="shared" si="4"/>
        <v>86.67699999999999</v>
      </c>
      <c r="M12" s="35">
        <f t="shared" si="5"/>
        <v>34.6708</v>
      </c>
      <c r="N12" s="38">
        <f t="shared" si="6"/>
        <v>79.79079999999999</v>
      </c>
      <c r="O12" s="24">
        <f t="shared" si="7"/>
        <v>8</v>
      </c>
      <c r="P12" s="41"/>
    </row>
    <row r="13" spans="1:16" ht="30" customHeight="1">
      <c r="A13" s="24">
        <v>9</v>
      </c>
      <c r="B13" s="32" t="s">
        <v>34</v>
      </c>
      <c r="C13" s="33" t="s">
        <v>35</v>
      </c>
      <c r="D13" s="34">
        <v>381</v>
      </c>
      <c r="E13" s="35">
        <f t="shared" si="0"/>
        <v>45.72</v>
      </c>
      <c r="F13" s="37">
        <v>84.78</v>
      </c>
      <c r="G13" s="35">
        <f t="shared" si="1"/>
        <v>33.912</v>
      </c>
      <c r="H13" s="37">
        <v>85</v>
      </c>
      <c r="I13" s="35">
        <f t="shared" si="2"/>
        <v>25.5</v>
      </c>
      <c r="J13" s="37">
        <v>82.67</v>
      </c>
      <c r="K13" s="35">
        <f t="shared" si="3"/>
        <v>24.801</v>
      </c>
      <c r="L13" s="36">
        <f t="shared" si="4"/>
        <v>84.213</v>
      </c>
      <c r="M13" s="35">
        <f t="shared" si="5"/>
        <v>33.6852</v>
      </c>
      <c r="N13" s="38">
        <f t="shared" si="6"/>
        <v>79.40520000000001</v>
      </c>
      <c r="O13" s="24">
        <f t="shared" si="7"/>
        <v>9</v>
      </c>
      <c r="P13" s="41"/>
    </row>
    <row r="14" spans="1:16" ht="30" customHeight="1">
      <c r="A14" s="24">
        <v>10</v>
      </c>
      <c r="B14" s="32" t="s">
        <v>36</v>
      </c>
      <c r="C14" s="33" t="s">
        <v>37</v>
      </c>
      <c r="D14" s="34">
        <v>369</v>
      </c>
      <c r="E14" s="35">
        <f t="shared" si="0"/>
        <v>44.279999999999994</v>
      </c>
      <c r="F14" s="37">
        <v>87.83</v>
      </c>
      <c r="G14" s="35">
        <f t="shared" si="1"/>
        <v>35.132</v>
      </c>
      <c r="H14" s="37">
        <v>84.8</v>
      </c>
      <c r="I14" s="35">
        <f t="shared" si="2"/>
        <v>25.439999999999998</v>
      </c>
      <c r="J14" s="37">
        <v>89.33</v>
      </c>
      <c r="K14" s="35">
        <f t="shared" si="3"/>
        <v>26.799</v>
      </c>
      <c r="L14" s="36">
        <f t="shared" si="4"/>
        <v>87.371</v>
      </c>
      <c r="M14" s="35">
        <f t="shared" si="5"/>
        <v>34.9484</v>
      </c>
      <c r="N14" s="38">
        <f t="shared" si="6"/>
        <v>79.2284</v>
      </c>
      <c r="O14" s="24">
        <f t="shared" si="7"/>
        <v>10</v>
      </c>
      <c r="P14" s="41"/>
    </row>
    <row r="15" spans="1:16" ht="30" customHeight="1">
      <c r="A15" s="24">
        <v>11</v>
      </c>
      <c r="B15" s="32" t="s">
        <v>38</v>
      </c>
      <c r="C15" s="33" t="s">
        <v>39</v>
      </c>
      <c r="D15" s="34">
        <v>374</v>
      </c>
      <c r="E15" s="35">
        <f t="shared" si="0"/>
        <v>44.879999999999995</v>
      </c>
      <c r="F15" s="37">
        <v>87.2</v>
      </c>
      <c r="G15" s="35">
        <f t="shared" si="1"/>
        <v>34.88</v>
      </c>
      <c r="H15" s="37">
        <v>83.15</v>
      </c>
      <c r="I15" s="35">
        <f t="shared" si="2"/>
        <v>24.945</v>
      </c>
      <c r="J15" s="37">
        <v>85.67</v>
      </c>
      <c r="K15" s="35">
        <f t="shared" si="3"/>
        <v>25.701</v>
      </c>
      <c r="L15" s="36">
        <f t="shared" si="4"/>
        <v>85.52600000000001</v>
      </c>
      <c r="M15" s="35">
        <f t="shared" si="5"/>
        <v>34.21040000000001</v>
      </c>
      <c r="N15" s="38">
        <f t="shared" si="6"/>
        <v>79.0904</v>
      </c>
      <c r="O15" s="24">
        <f t="shared" si="7"/>
        <v>11</v>
      </c>
      <c r="P15" s="41"/>
    </row>
    <row r="16" spans="1:16" ht="30" customHeight="1">
      <c r="A16" s="24">
        <v>12</v>
      </c>
      <c r="B16" s="32" t="s">
        <v>40</v>
      </c>
      <c r="C16" s="33" t="s">
        <v>41</v>
      </c>
      <c r="D16" s="34">
        <v>384</v>
      </c>
      <c r="E16" s="35">
        <f t="shared" si="0"/>
        <v>46.08</v>
      </c>
      <c r="F16" s="37">
        <v>83.6</v>
      </c>
      <c r="G16" s="35">
        <f t="shared" si="1"/>
        <v>33.44</v>
      </c>
      <c r="H16" s="37">
        <v>83</v>
      </c>
      <c r="I16" s="35">
        <f t="shared" si="2"/>
        <v>24.9</v>
      </c>
      <c r="J16" s="37">
        <v>78.33</v>
      </c>
      <c r="K16" s="35">
        <f t="shared" si="3"/>
        <v>23.499</v>
      </c>
      <c r="L16" s="36">
        <f t="shared" si="4"/>
        <v>81.839</v>
      </c>
      <c r="M16" s="35">
        <f t="shared" si="5"/>
        <v>32.7356</v>
      </c>
      <c r="N16" s="38">
        <f t="shared" si="6"/>
        <v>78.81559999999999</v>
      </c>
      <c r="O16" s="24">
        <f t="shared" si="7"/>
        <v>12</v>
      </c>
      <c r="P16" s="41"/>
    </row>
    <row r="17" spans="1:16" ht="30" customHeight="1">
      <c r="A17" s="24">
        <v>13</v>
      </c>
      <c r="B17" s="32" t="s">
        <v>42</v>
      </c>
      <c r="C17" s="33" t="s">
        <v>43</v>
      </c>
      <c r="D17" s="34">
        <v>374</v>
      </c>
      <c r="E17" s="35">
        <f t="shared" si="0"/>
        <v>44.879999999999995</v>
      </c>
      <c r="F17" s="37">
        <v>86.08</v>
      </c>
      <c r="G17" s="35">
        <f t="shared" si="1"/>
        <v>34.432</v>
      </c>
      <c r="H17" s="37">
        <v>86</v>
      </c>
      <c r="I17" s="35">
        <f t="shared" si="2"/>
        <v>25.8</v>
      </c>
      <c r="J17" s="37">
        <v>81.33</v>
      </c>
      <c r="K17" s="35">
        <f t="shared" si="3"/>
        <v>24.398999999999997</v>
      </c>
      <c r="L17" s="36">
        <f t="shared" si="4"/>
        <v>84.631</v>
      </c>
      <c r="M17" s="35">
        <f t="shared" si="5"/>
        <v>33.8524</v>
      </c>
      <c r="N17" s="38">
        <f t="shared" si="6"/>
        <v>78.7324</v>
      </c>
      <c r="O17" s="24">
        <f t="shared" si="7"/>
        <v>13</v>
      </c>
      <c r="P17" s="41"/>
    </row>
    <row r="18" spans="1:16" ht="30" customHeight="1">
      <c r="A18" s="24">
        <v>14</v>
      </c>
      <c r="B18" s="32" t="s">
        <v>44</v>
      </c>
      <c r="C18" s="33" t="s">
        <v>45</v>
      </c>
      <c r="D18" s="34">
        <v>370</v>
      </c>
      <c r="E18" s="35">
        <f t="shared" si="0"/>
        <v>44.4</v>
      </c>
      <c r="F18" s="37">
        <v>86.3</v>
      </c>
      <c r="G18" s="35">
        <f t="shared" si="1"/>
        <v>34.52</v>
      </c>
      <c r="H18" s="37">
        <v>85.75</v>
      </c>
      <c r="I18" s="35">
        <f t="shared" si="2"/>
        <v>25.724999999999998</v>
      </c>
      <c r="J18" s="37">
        <v>85</v>
      </c>
      <c r="K18" s="35">
        <f t="shared" si="3"/>
        <v>25.5</v>
      </c>
      <c r="L18" s="36">
        <f t="shared" si="4"/>
        <v>85.745</v>
      </c>
      <c r="M18" s="35">
        <f t="shared" si="5"/>
        <v>34.298</v>
      </c>
      <c r="N18" s="38">
        <f t="shared" si="6"/>
        <v>78.69800000000001</v>
      </c>
      <c r="O18" s="24">
        <f t="shared" si="7"/>
        <v>14</v>
      </c>
      <c r="P18" s="41"/>
    </row>
    <row r="19" spans="1:16" ht="30" customHeight="1">
      <c r="A19" s="24">
        <v>15</v>
      </c>
      <c r="B19" s="32" t="s">
        <v>46</v>
      </c>
      <c r="C19" s="33" t="s">
        <v>47</v>
      </c>
      <c r="D19" s="34">
        <v>373</v>
      </c>
      <c r="E19" s="35">
        <f t="shared" si="0"/>
        <v>44.76</v>
      </c>
      <c r="F19" s="37">
        <v>83.58</v>
      </c>
      <c r="G19" s="35">
        <f t="shared" si="1"/>
        <v>33.432</v>
      </c>
      <c r="H19" s="37">
        <v>82.4</v>
      </c>
      <c r="I19" s="35">
        <f t="shared" si="2"/>
        <v>24.720000000000002</v>
      </c>
      <c r="J19" s="37">
        <v>88.67</v>
      </c>
      <c r="K19" s="35">
        <f t="shared" si="3"/>
        <v>26.601</v>
      </c>
      <c r="L19" s="36">
        <f t="shared" si="4"/>
        <v>84.753</v>
      </c>
      <c r="M19" s="35">
        <f t="shared" si="5"/>
        <v>33.9012</v>
      </c>
      <c r="N19" s="38">
        <f t="shared" si="6"/>
        <v>78.66120000000001</v>
      </c>
      <c r="O19" s="24">
        <f t="shared" si="7"/>
        <v>15</v>
      </c>
      <c r="P19" s="41"/>
    </row>
    <row r="20" spans="1:16" ht="30" customHeight="1">
      <c r="A20" s="24">
        <v>16</v>
      </c>
      <c r="B20" s="32" t="s">
        <v>48</v>
      </c>
      <c r="C20" s="33" t="s">
        <v>49</v>
      </c>
      <c r="D20" s="34">
        <v>373</v>
      </c>
      <c r="E20" s="35">
        <f t="shared" si="0"/>
        <v>44.76</v>
      </c>
      <c r="F20" s="37">
        <v>84.4</v>
      </c>
      <c r="G20" s="35">
        <f t="shared" si="1"/>
        <v>33.760000000000005</v>
      </c>
      <c r="H20" s="37">
        <v>86.5</v>
      </c>
      <c r="I20" s="35">
        <f t="shared" si="2"/>
        <v>25.95</v>
      </c>
      <c r="J20" s="37">
        <v>82</v>
      </c>
      <c r="K20" s="35">
        <f t="shared" si="3"/>
        <v>24.599999999999998</v>
      </c>
      <c r="L20" s="36">
        <f t="shared" si="4"/>
        <v>84.31</v>
      </c>
      <c r="M20" s="35">
        <f t="shared" si="5"/>
        <v>33.724000000000004</v>
      </c>
      <c r="N20" s="38">
        <f t="shared" si="6"/>
        <v>78.48400000000001</v>
      </c>
      <c r="O20" s="24">
        <f t="shared" si="7"/>
        <v>16</v>
      </c>
      <c r="P20" s="41"/>
    </row>
    <row r="21" spans="1:16" ht="30" customHeight="1">
      <c r="A21" s="24">
        <v>17</v>
      </c>
      <c r="B21" s="32" t="s">
        <v>50</v>
      </c>
      <c r="C21" s="33" t="s">
        <v>51</v>
      </c>
      <c r="D21" s="34">
        <v>376</v>
      </c>
      <c r="E21" s="35">
        <f t="shared" si="0"/>
        <v>45.12</v>
      </c>
      <c r="F21" s="37">
        <v>81.97</v>
      </c>
      <c r="G21" s="35">
        <f t="shared" si="1"/>
        <v>32.788000000000004</v>
      </c>
      <c r="H21" s="37">
        <v>86.5</v>
      </c>
      <c r="I21" s="35">
        <f t="shared" si="2"/>
        <v>25.95</v>
      </c>
      <c r="J21" s="37">
        <v>80.33</v>
      </c>
      <c r="K21" s="35">
        <f t="shared" si="3"/>
        <v>24.099</v>
      </c>
      <c r="L21" s="36">
        <f t="shared" si="4"/>
        <v>82.837</v>
      </c>
      <c r="M21" s="35">
        <f t="shared" si="5"/>
        <v>33.134800000000006</v>
      </c>
      <c r="N21" s="38">
        <f t="shared" si="6"/>
        <v>78.2548</v>
      </c>
      <c r="O21" s="24">
        <f t="shared" si="7"/>
        <v>17</v>
      </c>
      <c r="P21" s="41"/>
    </row>
    <row r="22" spans="1:16" ht="30" customHeight="1">
      <c r="A22" s="24">
        <v>18</v>
      </c>
      <c r="B22" s="32" t="s">
        <v>52</v>
      </c>
      <c r="C22" s="33" t="s">
        <v>53</v>
      </c>
      <c r="D22" s="34">
        <v>371</v>
      </c>
      <c r="E22" s="35">
        <f t="shared" si="0"/>
        <v>44.52</v>
      </c>
      <c r="F22" s="37">
        <v>84.1</v>
      </c>
      <c r="G22" s="35">
        <f t="shared" si="1"/>
        <v>33.64</v>
      </c>
      <c r="H22" s="37">
        <v>85.15</v>
      </c>
      <c r="I22" s="35">
        <f t="shared" si="2"/>
        <v>25.545</v>
      </c>
      <c r="J22" s="37">
        <v>82.33</v>
      </c>
      <c r="K22" s="35">
        <f t="shared" si="3"/>
        <v>24.698999999999998</v>
      </c>
      <c r="L22" s="36">
        <f t="shared" si="4"/>
        <v>83.884</v>
      </c>
      <c r="M22" s="35">
        <f t="shared" si="5"/>
        <v>33.5536</v>
      </c>
      <c r="N22" s="38">
        <f t="shared" si="6"/>
        <v>78.0736</v>
      </c>
      <c r="O22" s="24">
        <f t="shared" si="7"/>
        <v>18</v>
      </c>
      <c r="P22" s="41"/>
    </row>
    <row r="23" spans="1:16" ht="30" customHeight="1">
      <c r="A23" s="24">
        <v>19</v>
      </c>
      <c r="B23" s="32" t="s">
        <v>54</v>
      </c>
      <c r="C23" s="33" t="s">
        <v>55</v>
      </c>
      <c r="D23" s="34">
        <v>374</v>
      </c>
      <c r="E23" s="35">
        <f t="shared" si="0"/>
        <v>44.879999999999995</v>
      </c>
      <c r="F23" s="37">
        <v>82.25</v>
      </c>
      <c r="G23" s="35">
        <f t="shared" si="1"/>
        <v>32.9</v>
      </c>
      <c r="H23" s="37">
        <v>85</v>
      </c>
      <c r="I23" s="35">
        <f t="shared" si="2"/>
        <v>25.5</v>
      </c>
      <c r="J23" s="37">
        <v>80.67</v>
      </c>
      <c r="K23" s="35">
        <f t="shared" si="3"/>
        <v>24.201</v>
      </c>
      <c r="L23" s="36">
        <f t="shared" si="4"/>
        <v>82.601</v>
      </c>
      <c r="M23" s="35">
        <f t="shared" si="5"/>
        <v>33.0404</v>
      </c>
      <c r="N23" s="38">
        <f t="shared" si="6"/>
        <v>77.9204</v>
      </c>
      <c r="O23" s="24">
        <f t="shared" si="7"/>
        <v>19</v>
      </c>
      <c r="P23" s="41"/>
    </row>
    <row r="24" spans="1:16" ht="30" customHeight="1">
      <c r="A24" s="24">
        <v>20</v>
      </c>
      <c r="B24" s="32" t="s">
        <v>56</v>
      </c>
      <c r="C24" s="33" t="s">
        <v>57</v>
      </c>
      <c r="D24" s="34">
        <v>386</v>
      </c>
      <c r="E24" s="35">
        <f t="shared" si="0"/>
        <v>46.32</v>
      </c>
      <c r="F24" s="37">
        <v>0</v>
      </c>
      <c r="G24" s="35">
        <f t="shared" si="1"/>
        <v>0</v>
      </c>
      <c r="H24" s="37">
        <v>0</v>
      </c>
      <c r="I24" s="35">
        <f t="shared" si="2"/>
        <v>0</v>
      </c>
      <c r="J24" s="37">
        <v>89</v>
      </c>
      <c r="K24" s="35">
        <f t="shared" si="3"/>
        <v>26.7</v>
      </c>
      <c r="L24" s="36">
        <f t="shared" si="4"/>
        <v>26.7</v>
      </c>
      <c r="M24" s="35">
        <f t="shared" si="5"/>
        <v>10.68</v>
      </c>
      <c r="N24" s="38">
        <f t="shared" si="6"/>
        <v>57</v>
      </c>
      <c r="O24" s="24">
        <f t="shared" si="7"/>
        <v>20</v>
      </c>
      <c r="P24" s="41"/>
    </row>
  </sheetData>
  <sheetProtection password="CF6E" sheet="1" objects="1"/>
  <mergeCells count="15">
    <mergeCell ref="A1:P1"/>
    <mergeCell ref="D2:E2"/>
    <mergeCell ref="F2:M2"/>
    <mergeCell ref="F3:G3"/>
    <mergeCell ref="H3:I3"/>
    <mergeCell ref="J3:K3"/>
    <mergeCell ref="L3:M3"/>
    <mergeCell ref="A2:A4"/>
    <mergeCell ref="B2:B4"/>
    <mergeCell ref="C2:C4"/>
    <mergeCell ref="D3:D4"/>
    <mergeCell ref="E3:E4"/>
    <mergeCell ref="N2:N4"/>
    <mergeCell ref="O2:O4"/>
    <mergeCell ref="P2:P4"/>
  </mergeCells>
  <conditionalFormatting sqref="F7">
    <cfRule type="cellIs" priority="1" dxfId="0" operator="greaterThan" stopIfTrue="1">
      <formula>305</formula>
    </cfRule>
  </conditionalFormatting>
  <conditionalFormatting sqref="F5:F6">
    <cfRule type="cellIs" priority="5" dxfId="0" operator="greaterThan" stopIfTrue="1">
      <formula>305</formula>
    </cfRule>
  </conditionalFormatting>
  <printOptions/>
  <pageMargins left="0.7480314960629921" right="0.7480314960629921" top="0.9842519685039371" bottom="0.9842519685039371" header="0.5118110236220472" footer="0.5118110236220472"/>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pageSetUpPr fitToPage="1"/>
  </sheetPr>
  <dimension ref="A1:T25"/>
  <sheetViews>
    <sheetView tabSelected="1" workbookViewId="0" topLeftCell="A1">
      <selection activeCell="Q36" sqref="Q36"/>
    </sheetView>
  </sheetViews>
  <sheetFormatPr defaultColWidth="9.00390625" defaultRowHeight="14.25"/>
  <cols>
    <col min="1" max="1" width="3.875" style="1" customWidth="1"/>
    <col min="2" max="2" width="8.75390625" style="1" customWidth="1"/>
    <col min="3" max="3" width="16.625" style="1" customWidth="1"/>
    <col min="4" max="4" width="6.375" style="1" customWidth="1"/>
    <col min="5" max="5" width="8.25390625" style="1" customWidth="1"/>
    <col min="6" max="6" width="10.75390625" style="1" customWidth="1"/>
    <col min="7" max="13" width="9.00390625" style="1" customWidth="1"/>
    <col min="14" max="14" width="8.125" style="1" customWidth="1"/>
    <col min="15" max="16384" width="9.00390625" style="1" customWidth="1"/>
  </cols>
  <sheetData>
    <row r="1" spans="1:20" ht="36" customHeight="1">
      <c r="A1" s="2" t="s">
        <v>58</v>
      </c>
      <c r="B1" s="3"/>
      <c r="C1" s="3"/>
      <c r="D1" s="3"/>
      <c r="E1" s="3"/>
      <c r="F1" s="3"/>
      <c r="G1" s="3"/>
      <c r="H1" s="3"/>
      <c r="I1" s="3"/>
      <c r="J1" s="3"/>
      <c r="K1" s="3"/>
      <c r="L1" s="3"/>
      <c r="M1" s="3"/>
      <c r="N1" s="17"/>
      <c r="Q1" s="21"/>
      <c r="R1" s="21"/>
      <c r="S1" s="21"/>
      <c r="T1" s="21"/>
    </row>
    <row r="2" spans="1:18" ht="22.5" customHeight="1">
      <c r="A2" s="4" t="s">
        <v>1</v>
      </c>
      <c r="B2" s="4" t="s">
        <v>2</v>
      </c>
      <c r="C2" s="5" t="s">
        <v>3</v>
      </c>
      <c r="D2" s="4" t="s">
        <v>4</v>
      </c>
      <c r="E2" s="6"/>
      <c r="F2" s="7" t="s">
        <v>5</v>
      </c>
      <c r="G2" s="8"/>
      <c r="H2" s="8"/>
      <c r="I2" s="8"/>
      <c r="J2" s="8"/>
      <c r="K2" s="18"/>
      <c r="L2" s="19" t="s">
        <v>6</v>
      </c>
      <c r="M2" s="19" t="s">
        <v>7</v>
      </c>
      <c r="N2" s="20" t="s">
        <v>8</v>
      </c>
      <c r="O2" s="21"/>
      <c r="P2" s="21"/>
      <c r="Q2" s="21"/>
      <c r="R2" s="21"/>
    </row>
    <row r="3" spans="1:18" ht="27" customHeight="1">
      <c r="A3" s="6"/>
      <c r="B3" s="6"/>
      <c r="C3" s="9"/>
      <c r="D3" s="4" t="s">
        <v>9</v>
      </c>
      <c r="E3" s="4" t="s">
        <v>59</v>
      </c>
      <c r="F3" s="4" t="s">
        <v>11</v>
      </c>
      <c r="G3" s="6"/>
      <c r="H3" s="4" t="s">
        <v>13</v>
      </c>
      <c r="I3" s="6"/>
      <c r="J3" s="4" t="s">
        <v>5</v>
      </c>
      <c r="K3" s="6"/>
      <c r="L3" s="19"/>
      <c r="M3" s="19"/>
      <c r="N3" s="20"/>
      <c r="O3" s="21"/>
      <c r="P3" s="21"/>
      <c r="Q3" s="21"/>
      <c r="R3" s="21"/>
    </row>
    <row r="4" spans="1:18" ht="27.75" customHeight="1">
      <c r="A4" s="6"/>
      <c r="B4" s="6"/>
      <c r="C4" s="9"/>
      <c r="D4" s="6"/>
      <c r="E4" s="6"/>
      <c r="F4" s="4" t="s">
        <v>9</v>
      </c>
      <c r="G4" s="4" t="s">
        <v>60</v>
      </c>
      <c r="H4" s="4" t="s">
        <v>9</v>
      </c>
      <c r="I4" s="4" t="s">
        <v>61</v>
      </c>
      <c r="J4" s="4" t="s">
        <v>16</v>
      </c>
      <c r="K4" s="4" t="s">
        <v>62</v>
      </c>
      <c r="L4" s="19"/>
      <c r="M4" s="19"/>
      <c r="N4" s="20"/>
      <c r="O4" s="21"/>
      <c r="P4" s="22"/>
      <c r="Q4" s="22"/>
      <c r="R4" s="21"/>
    </row>
    <row r="5" spans="1:18" ht="27" customHeight="1">
      <c r="A5" s="10">
        <v>1</v>
      </c>
      <c r="B5" s="11" t="s">
        <v>63</v>
      </c>
      <c r="C5" s="12" t="s">
        <v>64</v>
      </c>
      <c r="D5" s="12">
        <v>375</v>
      </c>
      <c r="E5" s="13">
        <f>D5/5*0.6</f>
        <v>45</v>
      </c>
      <c r="F5" s="14">
        <v>90.42</v>
      </c>
      <c r="G5" s="13">
        <f>F5*0.6</f>
        <v>54.252</v>
      </c>
      <c r="H5" s="15">
        <v>84.53</v>
      </c>
      <c r="I5" s="13">
        <f>H5*0.4</f>
        <v>33.812000000000005</v>
      </c>
      <c r="J5" s="13">
        <f>G5+I5</f>
        <v>88.06400000000001</v>
      </c>
      <c r="K5" s="13">
        <f>J5*0.4</f>
        <v>35.22560000000001</v>
      </c>
      <c r="L5" s="13">
        <f>E5+K5</f>
        <v>80.22560000000001</v>
      </c>
      <c r="M5" s="23">
        <f>RANK(L5,$L$5:$L$25)</f>
        <v>1</v>
      </c>
      <c r="N5" s="24"/>
      <c r="O5" s="21"/>
      <c r="P5" s="22"/>
      <c r="Q5" s="22"/>
      <c r="R5" s="21"/>
    </row>
    <row r="6" spans="1:18" ht="27" customHeight="1">
      <c r="A6" s="10">
        <v>2</v>
      </c>
      <c r="B6" s="11" t="s">
        <v>65</v>
      </c>
      <c r="C6" s="12" t="s">
        <v>66</v>
      </c>
      <c r="D6" s="12">
        <v>382</v>
      </c>
      <c r="E6" s="13">
        <f aca="true" t="shared" si="0" ref="E6:E25">D6/5*0.6</f>
        <v>45.84</v>
      </c>
      <c r="F6" s="14">
        <v>87.58</v>
      </c>
      <c r="G6" s="13">
        <f aca="true" t="shared" si="1" ref="G6:G25">F6*0.6</f>
        <v>52.547999999999995</v>
      </c>
      <c r="H6" s="15">
        <v>82.93</v>
      </c>
      <c r="I6" s="13">
        <f aca="true" t="shared" si="2" ref="I6:I25">H6*0.4</f>
        <v>33.172000000000004</v>
      </c>
      <c r="J6" s="13">
        <f aca="true" t="shared" si="3" ref="J6:J25">G6+I6</f>
        <v>85.72</v>
      </c>
      <c r="K6" s="13">
        <f aca="true" t="shared" si="4" ref="K6:K25">J6*0.4</f>
        <v>34.288000000000004</v>
      </c>
      <c r="L6" s="13">
        <f aca="true" t="shared" si="5" ref="L6:L25">E6+K6</f>
        <v>80.12800000000001</v>
      </c>
      <c r="M6" s="23">
        <f aca="true" t="shared" si="6" ref="M6:M25">RANK(L6,$L$5:$L$25)</f>
        <v>2</v>
      </c>
      <c r="N6" s="25"/>
      <c r="O6" s="21"/>
      <c r="P6" s="22"/>
      <c r="Q6" s="22"/>
      <c r="R6" s="21"/>
    </row>
    <row r="7" spans="1:18" ht="27" customHeight="1">
      <c r="A7" s="10">
        <v>3</v>
      </c>
      <c r="B7" s="11" t="s">
        <v>67</v>
      </c>
      <c r="C7" s="12" t="s">
        <v>68</v>
      </c>
      <c r="D7" s="12">
        <v>368</v>
      </c>
      <c r="E7" s="13">
        <f t="shared" si="0"/>
        <v>44.16</v>
      </c>
      <c r="F7" s="14">
        <v>88.53</v>
      </c>
      <c r="G7" s="13">
        <f t="shared" si="1"/>
        <v>53.118</v>
      </c>
      <c r="H7" s="16">
        <v>88.13</v>
      </c>
      <c r="I7" s="13">
        <f t="shared" si="2"/>
        <v>35.252</v>
      </c>
      <c r="J7" s="13">
        <f t="shared" si="3"/>
        <v>88.37</v>
      </c>
      <c r="K7" s="13">
        <f t="shared" si="4"/>
        <v>35.348000000000006</v>
      </c>
      <c r="L7" s="13">
        <f t="shared" si="5"/>
        <v>79.50800000000001</v>
      </c>
      <c r="M7" s="23">
        <f t="shared" si="6"/>
        <v>3</v>
      </c>
      <c r="N7" s="24"/>
      <c r="O7" s="21"/>
      <c r="P7" s="22"/>
      <c r="Q7" s="22"/>
      <c r="R7" s="21"/>
    </row>
    <row r="8" spans="1:17" ht="27" customHeight="1">
      <c r="A8" s="10">
        <v>4</v>
      </c>
      <c r="B8" s="11" t="s">
        <v>69</v>
      </c>
      <c r="C8" s="12" t="s">
        <v>70</v>
      </c>
      <c r="D8" s="12">
        <v>372</v>
      </c>
      <c r="E8" s="13">
        <f t="shared" si="0"/>
        <v>44.64</v>
      </c>
      <c r="F8" s="14">
        <v>87.27</v>
      </c>
      <c r="G8" s="13">
        <f t="shared" si="1"/>
        <v>52.361999999999995</v>
      </c>
      <c r="H8" s="16">
        <v>86.73</v>
      </c>
      <c r="I8" s="13">
        <f t="shared" si="2"/>
        <v>34.692</v>
      </c>
      <c r="J8" s="13">
        <f t="shared" si="3"/>
        <v>87.054</v>
      </c>
      <c r="K8" s="13">
        <f t="shared" si="4"/>
        <v>34.821600000000004</v>
      </c>
      <c r="L8" s="13">
        <f t="shared" si="5"/>
        <v>79.4616</v>
      </c>
      <c r="M8" s="23">
        <f t="shared" si="6"/>
        <v>4</v>
      </c>
      <c r="N8" s="25"/>
      <c r="P8" s="22"/>
      <c r="Q8" s="22"/>
    </row>
    <row r="9" spans="1:17" ht="27" customHeight="1">
      <c r="A9" s="10">
        <v>5</v>
      </c>
      <c r="B9" s="11" t="s">
        <v>71</v>
      </c>
      <c r="C9" s="12" t="s">
        <v>72</v>
      </c>
      <c r="D9" s="12">
        <v>369</v>
      </c>
      <c r="E9" s="13">
        <f t="shared" si="0"/>
        <v>44.279999999999994</v>
      </c>
      <c r="F9" s="14">
        <v>88.05</v>
      </c>
      <c r="G9" s="13">
        <f t="shared" si="1"/>
        <v>52.83</v>
      </c>
      <c r="H9" s="16">
        <v>86.9</v>
      </c>
      <c r="I9" s="13">
        <f t="shared" si="2"/>
        <v>34.760000000000005</v>
      </c>
      <c r="J9" s="13">
        <f t="shared" si="3"/>
        <v>87.59</v>
      </c>
      <c r="K9" s="13">
        <f t="shared" si="4"/>
        <v>35.036</v>
      </c>
      <c r="L9" s="13">
        <f t="shared" si="5"/>
        <v>79.316</v>
      </c>
      <c r="M9" s="23">
        <f t="shared" si="6"/>
        <v>5</v>
      </c>
      <c r="N9" s="24"/>
      <c r="P9" s="22"/>
      <c r="Q9" s="22"/>
    </row>
    <row r="10" spans="1:14" ht="27" customHeight="1">
      <c r="A10" s="10">
        <v>6</v>
      </c>
      <c r="B10" s="11" t="s">
        <v>73</v>
      </c>
      <c r="C10" s="12" t="s">
        <v>74</v>
      </c>
      <c r="D10" s="12">
        <v>372</v>
      </c>
      <c r="E10" s="13">
        <f t="shared" si="0"/>
        <v>44.64</v>
      </c>
      <c r="F10" s="14">
        <v>86.22</v>
      </c>
      <c r="G10" s="13">
        <f t="shared" si="1"/>
        <v>51.732</v>
      </c>
      <c r="H10" s="16">
        <v>86.67</v>
      </c>
      <c r="I10" s="13">
        <f t="shared" si="2"/>
        <v>34.668</v>
      </c>
      <c r="J10" s="13">
        <f t="shared" si="3"/>
        <v>86.4</v>
      </c>
      <c r="K10" s="13">
        <f t="shared" si="4"/>
        <v>34.56</v>
      </c>
      <c r="L10" s="13">
        <f t="shared" si="5"/>
        <v>79.2</v>
      </c>
      <c r="M10" s="23">
        <f t="shared" si="6"/>
        <v>6</v>
      </c>
      <c r="N10" s="25"/>
    </row>
    <row r="11" spans="1:14" ht="27" customHeight="1">
      <c r="A11" s="10">
        <v>7</v>
      </c>
      <c r="B11" s="11" t="s">
        <v>75</v>
      </c>
      <c r="C11" s="12" t="s">
        <v>76</v>
      </c>
      <c r="D11" s="12">
        <v>369</v>
      </c>
      <c r="E11" s="13">
        <f t="shared" si="0"/>
        <v>44.279999999999994</v>
      </c>
      <c r="F11" s="14">
        <v>88.08</v>
      </c>
      <c r="G11" s="13">
        <f t="shared" si="1"/>
        <v>52.848</v>
      </c>
      <c r="H11" s="16">
        <v>85.8</v>
      </c>
      <c r="I11" s="13">
        <f t="shared" si="2"/>
        <v>34.32</v>
      </c>
      <c r="J11" s="13">
        <f t="shared" si="3"/>
        <v>87.168</v>
      </c>
      <c r="K11" s="13">
        <f t="shared" si="4"/>
        <v>34.867200000000004</v>
      </c>
      <c r="L11" s="13">
        <f t="shared" si="5"/>
        <v>79.1472</v>
      </c>
      <c r="M11" s="23">
        <f t="shared" si="6"/>
        <v>7</v>
      </c>
      <c r="N11" s="24"/>
    </row>
    <row r="12" spans="1:14" ht="27" customHeight="1">
      <c r="A12" s="10">
        <v>8</v>
      </c>
      <c r="B12" s="11" t="s">
        <v>77</v>
      </c>
      <c r="C12" s="12" t="s">
        <v>78</v>
      </c>
      <c r="D12" s="12">
        <v>364</v>
      </c>
      <c r="E12" s="13">
        <f t="shared" si="0"/>
        <v>43.68</v>
      </c>
      <c r="F12" s="14">
        <v>88.8</v>
      </c>
      <c r="G12" s="13">
        <f t="shared" si="1"/>
        <v>53.279999999999994</v>
      </c>
      <c r="H12" s="16">
        <v>87.93</v>
      </c>
      <c r="I12" s="13">
        <f t="shared" si="2"/>
        <v>35.172000000000004</v>
      </c>
      <c r="J12" s="13">
        <f t="shared" si="3"/>
        <v>88.452</v>
      </c>
      <c r="K12" s="13">
        <f t="shared" si="4"/>
        <v>35.3808</v>
      </c>
      <c r="L12" s="13">
        <f t="shared" si="5"/>
        <v>79.0608</v>
      </c>
      <c r="M12" s="23">
        <f t="shared" si="6"/>
        <v>8</v>
      </c>
      <c r="N12" s="25"/>
    </row>
    <row r="13" spans="1:14" ht="27" customHeight="1">
      <c r="A13" s="10">
        <v>9</v>
      </c>
      <c r="B13" s="11" t="s">
        <v>79</v>
      </c>
      <c r="C13" s="12" t="s">
        <v>80</v>
      </c>
      <c r="D13" s="12">
        <v>363</v>
      </c>
      <c r="E13" s="13">
        <f t="shared" si="0"/>
        <v>43.559999999999995</v>
      </c>
      <c r="F13" s="14">
        <v>91.27</v>
      </c>
      <c r="G13" s="13">
        <f t="shared" si="1"/>
        <v>54.76199999999999</v>
      </c>
      <c r="H13" s="16">
        <v>84.83</v>
      </c>
      <c r="I13" s="13">
        <f t="shared" si="2"/>
        <v>33.932</v>
      </c>
      <c r="J13" s="13">
        <f t="shared" si="3"/>
        <v>88.69399999999999</v>
      </c>
      <c r="K13" s="13">
        <f t="shared" si="4"/>
        <v>35.477599999999995</v>
      </c>
      <c r="L13" s="13">
        <f t="shared" si="5"/>
        <v>79.0376</v>
      </c>
      <c r="M13" s="23">
        <f t="shared" si="6"/>
        <v>9</v>
      </c>
      <c r="N13" s="24"/>
    </row>
    <row r="14" spans="1:14" ht="27" customHeight="1">
      <c r="A14" s="10">
        <v>10</v>
      </c>
      <c r="B14" s="11" t="s">
        <v>81</v>
      </c>
      <c r="C14" s="12" t="s">
        <v>82</v>
      </c>
      <c r="D14" s="12">
        <v>365</v>
      </c>
      <c r="E14" s="13">
        <f t="shared" si="0"/>
        <v>43.8</v>
      </c>
      <c r="F14" s="14">
        <v>88.42</v>
      </c>
      <c r="G14" s="13">
        <f t="shared" si="1"/>
        <v>53.052</v>
      </c>
      <c r="H14" s="16">
        <v>87.17</v>
      </c>
      <c r="I14" s="13">
        <f t="shared" si="2"/>
        <v>34.868</v>
      </c>
      <c r="J14" s="13">
        <f t="shared" si="3"/>
        <v>87.92</v>
      </c>
      <c r="K14" s="13">
        <f t="shared" si="4"/>
        <v>35.168</v>
      </c>
      <c r="L14" s="13">
        <f t="shared" si="5"/>
        <v>78.96799999999999</v>
      </c>
      <c r="M14" s="23">
        <f t="shared" si="6"/>
        <v>10</v>
      </c>
      <c r="N14" s="25"/>
    </row>
    <row r="15" spans="1:14" ht="27" customHeight="1">
      <c r="A15" s="10">
        <v>11</v>
      </c>
      <c r="B15" s="11" t="s">
        <v>83</v>
      </c>
      <c r="C15" s="12" t="s">
        <v>84</v>
      </c>
      <c r="D15" s="12">
        <v>377</v>
      </c>
      <c r="E15" s="13">
        <f t="shared" si="0"/>
        <v>45.24</v>
      </c>
      <c r="F15" s="14">
        <v>83.62</v>
      </c>
      <c r="G15" s="13">
        <f t="shared" si="1"/>
        <v>50.172000000000004</v>
      </c>
      <c r="H15" s="16">
        <v>85.33</v>
      </c>
      <c r="I15" s="13">
        <f t="shared" si="2"/>
        <v>34.132</v>
      </c>
      <c r="J15" s="13">
        <f t="shared" si="3"/>
        <v>84.304</v>
      </c>
      <c r="K15" s="13">
        <f t="shared" si="4"/>
        <v>33.7216</v>
      </c>
      <c r="L15" s="13">
        <f t="shared" si="5"/>
        <v>78.9616</v>
      </c>
      <c r="M15" s="23">
        <f t="shared" si="6"/>
        <v>11</v>
      </c>
      <c r="N15" s="24"/>
    </row>
    <row r="16" spans="1:14" ht="27" customHeight="1">
      <c r="A16" s="10">
        <v>12</v>
      </c>
      <c r="B16" s="11" t="s">
        <v>85</v>
      </c>
      <c r="C16" s="12" t="s">
        <v>86</v>
      </c>
      <c r="D16" s="12">
        <v>363</v>
      </c>
      <c r="E16" s="13">
        <f t="shared" si="0"/>
        <v>43.559999999999995</v>
      </c>
      <c r="F16" s="14">
        <v>87.12</v>
      </c>
      <c r="G16" s="13">
        <f t="shared" si="1"/>
        <v>52.272</v>
      </c>
      <c r="H16" s="16">
        <v>86.73</v>
      </c>
      <c r="I16" s="13">
        <f t="shared" si="2"/>
        <v>34.692</v>
      </c>
      <c r="J16" s="13">
        <f t="shared" si="3"/>
        <v>86.964</v>
      </c>
      <c r="K16" s="13">
        <f t="shared" si="4"/>
        <v>34.7856</v>
      </c>
      <c r="L16" s="13">
        <f t="shared" si="5"/>
        <v>78.34559999999999</v>
      </c>
      <c r="M16" s="23">
        <f t="shared" si="6"/>
        <v>12</v>
      </c>
      <c r="N16" s="25"/>
    </row>
    <row r="17" spans="1:14" ht="27" customHeight="1">
      <c r="A17" s="10">
        <v>13</v>
      </c>
      <c r="B17" s="11" t="s">
        <v>87</v>
      </c>
      <c r="C17" s="12" t="s">
        <v>88</v>
      </c>
      <c r="D17" s="12">
        <v>363</v>
      </c>
      <c r="E17" s="13">
        <f t="shared" si="0"/>
        <v>43.559999999999995</v>
      </c>
      <c r="F17" s="14">
        <v>87.58</v>
      </c>
      <c r="G17" s="13">
        <f t="shared" si="1"/>
        <v>52.547999999999995</v>
      </c>
      <c r="H17" s="16">
        <v>85.5</v>
      </c>
      <c r="I17" s="13">
        <f t="shared" si="2"/>
        <v>34.2</v>
      </c>
      <c r="J17" s="13">
        <f t="shared" si="3"/>
        <v>86.74799999999999</v>
      </c>
      <c r="K17" s="13">
        <f t="shared" si="4"/>
        <v>34.6992</v>
      </c>
      <c r="L17" s="13">
        <f t="shared" si="5"/>
        <v>78.25919999999999</v>
      </c>
      <c r="M17" s="23">
        <f t="shared" si="6"/>
        <v>13</v>
      </c>
      <c r="N17" s="24"/>
    </row>
    <row r="18" spans="1:14" ht="27" customHeight="1">
      <c r="A18" s="10">
        <v>14</v>
      </c>
      <c r="B18" s="11" t="s">
        <v>89</v>
      </c>
      <c r="C18" s="12" t="s">
        <v>90</v>
      </c>
      <c r="D18" s="12">
        <v>362</v>
      </c>
      <c r="E18" s="13">
        <f t="shared" si="0"/>
        <v>43.440000000000005</v>
      </c>
      <c r="F18" s="14">
        <v>87.43</v>
      </c>
      <c r="G18" s="13">
        <f t="shared" si="1"/>
        <v>52.458000000000006</v>
      </c>
      <c r="H18" s="16">
        <v>86.17</v>
      </c>
      <c r="I18" s="13">
        <f t="shared" si="2"/>
        <v>34.468</v>
      </c>
      <c r="J18" s="13">
        <f t="shared" si="3"/>
        <v>86.92600000000002</v>
      </c>
      <c r="K18" s="13">
        <f t="shared" si="4"/>
        <v>34.77040000000001</v>
      </c>
      <c r="L18" s="13">
        <f t="shared" si="5"/>
        <v>78.21040000000002</v>
      </c>
      <c r="M18" s="23">
        <f t="shared" si="6"/>
        <v>14</v>
      </c>
      <c r="N18" s="25"/>
    </row>
    <row r="19" spans="1:14" ht="27" customHeight="1">
      <c r="A19" s="10">
        <v>15</v>
      </c>
      <c r="B19" s="11" t="s">
        <v>91</v>
      </c>
      <c r="C19" s="12" t="s">
        <v>92</v>
      </c>
      <c r="D19" s="12">
        <v>371</v>
      </c>
      <c r="E19" s="13">
        <f t="shared" si="0"/>
        <v>44.52</v>
      </c>
      <c r="F19" s="14">
        <v>84.58</v>
      </c>
      <c r="G19" s="13">
        <f t="shared" si="1"/>
        <v>50.748</v>
      </c>
      <c r="H19" s="16">
        <v>82.47</v>
      </c>
      <c r="I19" s="13">
        <f t="shared" si="2"/>
        <v>32.988</v>
      </c>
      <c r="J19" s="13">
        <f t="shared" si="3"/>
        <v>83.73599999999999</v>
      </c>
      <c r="K19" s="13">
        <f t="shared" si="4"/>
        <v>33.4944</v>
      </c>
      <c r="L19" s="13">
        <f t="shared" si="5"/>
        <v>78.0144</v>
      </c>
      <c r="M19" s="23">
        <f t="shared" si="6"/>
        <v>15</v>
      </c>
      <c r="N19" s="24"/>
    </row>
    <row r="20" spans="1:14" ht="27" customHeight="1">
      <c r="A20" s="10">
        <v>16</v>
      </c>
      <c r="B20" s="11" t="s">
        <v>93</v>
      </c>
      <c r="C20" s="12" t="s">
        <v>94</v>
      </c>
      <c r="D20" s="12">
        <v>363</v>
      </c>
      <c r="E20" s="13">
        <f t="shared" si="0"/>
        <v>43.559999999999995</v>
      </c>
      <c r="F20" s="14">
        <v>85.93</v>
      </c>
      <c r="G20" s="13">
        <f t="shared" si="1"/>
        <v>51.558</v>
      </c>
      <c r="H20" s="16">
        <v>86</v>
      </c>
      <c r="I20" s="13">
        <f t="shared" si="2"/>
        <v>34.4</v>
      </c>
      <c r="J20" s="13">
        <f t="shared" si="3"/>
        <v>85.958</v>
      </c>
      <c r="K20" s="13">
        <f t="shared" si="4"/>
        <v>34.3832</v>
      </c>
      <c r="L20" s="13">
        <f t="shared" si="5"/>
        <v>77.94319999999999</v>
      </c>
      <c r="M20" s="23">
        <f t="shared" si="6"/>
        <v>16</v>
      </c>
      <c r="N20" s="25"/>
    </row>
    <row r="21" spans="1:14" ht="27" customHeight="1">
      <c r="A21" s="10">
        <v>17</v>
      </c>
      <c r="B21" s="11" t="s">
        <v>95</v>
      </c>
      <c r="C21" s="12" t="s">
        <v>96</v>
      </c>
      <c r="D21" s="12">
        <v>368</v>
      </c>
      <c r="E21" s="13">
        <f t="shared" si="0"/>
        <v>44.16</v>
      </c>
      <c r="F21" s="14">
        <v>85.22</v>
      </c>
      <c r="G21" s="13">
        <f t="shared" si="1"/>
        <v>51.132</v>
      </c>
      <c r="H21" s="16">
        <v>83</v>
      </c>
      <c r="I21" s="13">
        <f t="shared" si="2"/>
        <v>33.2</v>
      </c>
      <c r="J21" s="13">
        <f t="shared" si="3"/>
        <v>84.332</v>
      </c>
      <c r="K21" s="13">
        <f t="shared" si="4"/>
        <v>33.7328</v>
      </c>
      <c r="L21" s="13">
        <f t="shared" si="5"/>
        <v>77.8928</v>
      </c>
      <c r="M21" s="23">
        <f t="shared" si="6"/>
        <v>17</v>
      </c>
      <c r="N21" s="24"/>
    </row>
    <row r="22" spans="1:14" ht="27" customHeight="1">
      <c r="A22" s="10">
        <v>18</v>
      </c>
      <c r="B22" s="11" t="s">
        <v>97</v>
      </c>
      <c r="C22" s="12" t="s">
        <v>98</v>
      </c>
      <c r="D22" s="12">
        <v>362</v>
      </c>
      <c r="E22" s="13">
        <f t="shared" si="0"/>
        <v>43.440000000000005</v>
      </c>
      <c r="F22" s="14">
        <v>85.17</v>
      </c>
      <c r="G22" s="13">
        <f t="shared" si="1"/>
        <v>51.102</v>
      </c>
      <c r="H22" s="16">
        <v>84.5</v>
      </c>
      <c r="I22" s="13">
        <f t="shared" si="2"/>
        <v>33.800000000000004</v>
      </c>
      <c r="J22" s="13">
        <f t="shared" si="3"/>
        <v>84.902</v>
      </c>
      <c r="K22" s="13">
        <f t="shared" si="4"/>
        <v>33.9608</v>
      </c>
      <c r="L22" s="13">
        <f t="shared" si="5"/>
        <v>77.4008</v>
      </c>
      <c r="M22" s="23">
        <f t="shared" si="6"/>
        <v>18</v>
      </c>
      <c r="N22" s="25"/>
    </row>
    <row r="23" spans="1:14" ht="27" customHeight="1">
      <c r="A23" s="10">
        <v>19</v>
      </c>
      <c r="B23" s="11" t="s">
        <v>99</v>
      </c>
      <c r="C23" s="12" t="s">
        <v>100</v>
      </c>
      <c r="D23" s="12">
        <v>368</v>
      </c>
      <c r="E23" s="13">
        <f t="shared" si="0"/>
        <v>44.16</v>
      </c>
      <c r="F23" s="14">
        <v>85.05</v>
      </c>
      <c r="G23" s="13">
        <f t="shared" si="1"/>
        <v>51.029999999999994</v>
      </c>
      <c r="H23" s="16">
        <v>78.4</v>
      </c>
      <c r="I23" s="13">
        <f t="shared" si="2"/>
        <v>31.360000000000003</v>
      </c>
      <c r="J23" s="13">
        <f t="shared" si="3"/>
        <v>82.39</v>
      </c>
      <c r="K23" s="13">
        <f t="shared" si="4"/>
        <v>32.956</v>
      </c>
      <c r="L23" s="13">
        <f t="shared" si="5"/>
        <v>77.116</v>
      </c>
      <c r="M23" s="23">
        <f t="shared" si="6"/>
        <v>19</v>
      </c>
      <c r="N23" s="24"/>
    </row>
    <row r="24" spans="1:14" ht="27" customHeight="1">
      <c r="A24" s="10">
        <v>20</v>
      </c>
      <c r="B24" s="11" t="s">
        <v>101</v>
      </c>
      <c r="C24" s="12" t="s">
        <v>102</v>
      </c>
      <c r="D24" s="12">
        <v>367</v>
      </c>
      <c r="E24" s="13">
        <f t="shared" si="0"/>
        <v>44.04</v>
      </c>
      <c r="F24" s="14">
        <v>83.57</v>
      </c>
      <c r="G24" s="13">
        <f t="shared" si="1"/>
        <v>50.141999999999996</v>
      </c>
      <c r="H24" s="16">
        <v>79.17</v>
      </c>
      <c r="I24" s="13">
        <f t="shared" si="2"/>
        <v>31.668000000000003</v>
      </c>
      <c r="J24" s="13">
        <f t="shared" si="3"/>
        <v>81.81</v>
      </c>
      <c r="K24" s="13">
        <f t="shared" si="4"/>
        <v>32.724000000000004</v>
      </c>
      <c r="L24" s="13">
        <f t="shared" si="5"/>
        <v>76.76400000000001</v>
      </c>
      <c r="M24" s="23">
        <f t="shared" si="6"/>
        <v>20</v>
      </c>
      <c r="N24" s="25"/>
    </row>
    <row r="25" spans="1:14" ht="27" customHeight="1">
      <c r="A25" s="10">
        <v>21</v>
      </c>
      <c r="B25" s="11" t="s">
        <v>103</v>
      </c>
      <c r="C25" s="12" t="s">
        <v>104</v>
      </c>
      <c r="D25" s="12">
        <v>363</v>
      </c>
      <c r="E25" s="13">
        <f t="shared" si="0"/>
        <v>43.559999999999995</v>
      </c>
      <c r="F25" s="14">
        <v>83.38</v>
      </c>
      <c r="G25" s="13">
        <f t="shared" si="1"/>
        <v>50.028</v>
      </c>
      <c r="H25" s="16">
        <v>81.73</v>
      </c>
      <c r="I25" s="13">
        <f t="shared" si="2"/>
        <v>32.692</v>
      </c>
      <c r="J25" s="13">
        <f t="shared" si="3"/>
        <v>82.72</v>
      </c>
      <c r="K25" s="13">
        <f t="shared" si="4"/>
        <v>33.088</v>
      </c>
      <c r="L25" s="13">
        <f t="shared" si="5"/>
        <v>76.648</v>
      </c>
      <c r="M25" s="23">
        <f t="shared" si="6"/>
        <v>21</v>
      </c>
      <c r="N25" s="24"/>
    </row>
  </sheetData>
  <sheetProtection password="CF6E" sheet="1" objects="1"/>
  <mergeCells count="14">
    <mergeCell ref="A1:N1"/>
    <mergeCell ref="D2:E2"/>
    <mergeCell ref="F2:K2"/>
    <mergeCell ref="F3:G3"/>
    <mergeCell ref="H3:I3"/>
    <mergeCell ref="J3:K3"/>
    <mergeCell ref="A2:A4"/>
    <mergeCell ref="B2:B4"/>
    <mergeCell ref="C2:C4"/>
    <mergeCell ref="D3:D4"/>
    <mergeCell ref="E3:E4"/>
    <mergeCell ref="L2:L4"/>
    <mergeCell ref="M2:M4"/>
    <mergeCell ref="N2:N4"/>
  </mergeCells>
  <printOptions/>
  <pageMargins left="0.7" right="0.7" top="0.75" bottom="0.75" header="0.3" footer="0.3"/>
  <pageSetup fitToHeight="0" fitToWidth="1" orientation="landscape"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刘瑶瑶</cp:lastModifiedBy>
  <cp:lastPrinted>2018-04-23T06:39:57Z</cp:lastPrinted>
  <dcterms:created xsi:type="dcterms:W3CDTF">1996-12-17T01:32:42Z</dcterms:created>
  <dcterms:modified xsi:type="dcterms:W3CDTF">2022-04-08T10:04:25Z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BC5B2A8CB83F43CBACE4ED192A8FEE8F</vt:lpwstr>
  </property>
</Properties>
</file>